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DM\JA\"/>
    </mc:Choice>
  </mc:AlternateContent>
  <bookViews>
    <workbookView xWindow="480" yWindow="150" windowWidth="19440" windowHeight="13290"/>
  </bookViews>
  <sheets>
    <sheet name="ЛС на 17-22.10.2011" sheetId="7" r:id="rId1"/>
    <sheet name="База" sheetId="8" r:id="rId2"/>
  </sheets>
  <definedNames>
    <definedName name="_xlnm._FilterDatabase" localSheetId="0" hidden="1">'ЛС на 17-22.10.2011'!$A$2:$R$193</definedName>
    <definedName name="Города">База!$A$2:$A$11</definedName>
    <definedName name="Оружие">База!$K$2:$K$11</definedName>
    <definedName name="Ранг">База!$F$2:$F$5</definedName>
    <definedName name="Снаряга">База!$Q$2:$Q$5</definedName>
    <definedName name="Статус">База!$D$2:$D$6</definedName>
  </definedNames>
  <calcPr calcId="152511"/>
</workbook>
</file>

<file path=xl/calcChain.xml><?xml version="1.0" encoding="utf-8"?>
<calcChain xmlns="http://schemas.openxmlformats.org/spreadsheetml/2006/main">
  <c r="P190" i="7" l="1"/>
  <c r="P191" i="7"/>
  <c r="P192" i="7"/>
  <c r="P193" i="7"/>
  <c r="H190" i="7"/>
  <c r="R190" i="7" s="1"/>
  <c r="H191" i="7"/>
  <c r="R191" i="7" s="1"/>
  <c r="H192" i="7"/>
  <c r="R192" i="7" s="1"/>
  <c r="H193" i="7"/>
  <c r="R193" i="7" s="1"/>
  <c r="A190" i="7"/>
  <c r="A191" i="7"/>
  <c r="A192" i="7"/>
  <c r="A193" i="7"/>
  <c r="P189" i="7" l="1"/>
  <c r="H189" i="7"/>
  <c r="R189" i="7" s="1"/>
  <c r="P188" i="7"/>
  <c r="H188" i="7"/>
  <c r="R188" i="7" s="1"/>
  <c r="P187" i="7"/>
  <c r="H187" i="7"/>
  <c r="R187" i="7" s="1"/>
  <c r="P186" i="7"/>
  <c r="H186" i="7"/>
  <c r="R186" i="7" s="1"/>
  <c r="P185" i="7"/>
  <c r="H185" i="7"/>
  <c r="R185" i="7" s="1"/>
  <c r="P184" i="7"/>
  <c r="H184" i="7"/>
  <c r="R184" i="7" s="1"/>
  <c r="P183" i="7"/>
  <c r="H183" i="7"/>
  <c r="R183" i="7" s="1"/>
  <c r="P182" i="7"/>
  <c r="H182" i="7"/>
  <c r="R182" i="7" s="1"/>
  <c r="P181" i="7"/>
  <c r="H181" i="7"/>
  <c r="R181" i="7" s="1"/>
  <c r="P180" i="7"/>
  <c r="H180" i="7"/>
  <c r="R180" i="7" s="1"/>
  <c r="P179" i="7"/>
  <c r="H179" i="7"/>
  <c r="R179" i="7" s="1"/>
  <c r="P178" i="7"/>
  <c r="H178" i="7"/>
  <c r="R178" i="7" s="1"/>
  <c r="P177" i="7"/>
  <c r="H177" i="7"/>
  <c r="R177" i="7" s="1"/>
  <c r="P176" i="7"/>
  <c r="H176" i="7"/>
  <c r="R176" i="7" s="1"/>
  <c r="P175" i="7"/>
  <c r="H175" i="7"/>
  <c r="R175" i="7" s="1"/>
  <c r="P174" i="7"/>
  <c r="H174" i="7"/>
  <c r="R174" i="7" s="1"/>
  <c r="P173" i="7"/>
  <c r="H173" i="7"/>
  <c r="R173" i="7" s="1"/>
  <c r="P172" i="7"/>
  <c r="H172" i="7"/>
  <c r="R172" i="7" s="1"/>
  <c r="P171" i="7"/>
  <c r="H171" i="7"/>
  <c r="R171" i="7" s="1"/>
  <c r="P170" i="7"/>
  <c r="H170" i="7"/>
  <c r="R170" i="7" s="1"/>
  <c r="P169" i="7"/>
  <c r="H169" i="7"/>
  <c r="R169" i="7" s="1"/>
  <c r="P168" i="7"/>
  <c r="H168" i="7"/>
  <c r="R168" i="7" s="1"/>
  <c r="P167" i="7"/>
  <c r="H167" i="7"/>
  <c r="R167" i="7" s="1"/>
  <c r="P166" i="7"/>
  <c r="H166" i="7"/>
  <c r="R166" i="7" s="1"/>
  <c r="P165" i="7"/>
  <c r="H165" i="7"/>
  <c r="R165" i="7" s="1"/>
  <c r="P164" i="7"/>
  <c r="H164" i="7"/>
  <c r="R164" i="7" s="1"/>
  <c r="P163" i="7"/>
  <c r="H163" i="7"/>
  <c r="R163" i="7" s="1"/>
  <c r="P162" i="7"/>
  <c r="H162" i="7"/>
  <c r="R162" i="7" s="1"/>
  <c r="P161" i="7"/>
  <c r="H161" i="7"/>
  <c r="R161" i="7" s="1"/>
  <c r="P160" i="7"/>
  <c r="H160" i="7"/>
  <c r="R160" i="7" s="1"/>
  <c r="P159" i="7"/>
  <c r="H159" i="7"/>
  <c r="R159" i="7" s="1"/>
  <c r="P158" i="7"/>
  <c r="H158" i="7"/>
  <c r="R158" i="7" s="1"/>
  <c r="P157" i="7"/>
  <c r="H157" i="7"/>
  <c r="R157" i="7" s="1"/>
  <c r="P156" i="7"/>
  <c r="H156" i="7"/>
  <c r="R156" i="7" s="1"/>
  <c r="P155" i="7"/>
  <c r="H155" i="7"/>
  <c r="R155" i="7" s="1"/>
  <c r="P154" i="7"/>
  <c r="H154" i="7"/>
  <c r="R154" i="7" s="1"/>
  <c r="A189" i="7"/>
  <c r="A188" i="7"/>
  <c r="A187" i="7"/>
  <c r="A186" i="7"/>
  <c r="A185" i="7"/>
  <c r="A184" i="7"/>
  <c r="A183" i="7"/>
  <c r="A182" i="7"/>
  <c r="A181" i="7"/>
  <c r="A180" i="7"/>
  <c r="A179" i="7"/>
  <c r="A178" i="7"/>
  <c r="A177" i="7"/>
  <c r="A176" i="7"/>
  <c r="A175" i="7"/>
  <c r="A174" i="7"/>
  <c r="A173" i="7"/>
  <c r="A172" i="7"/>
  <c r="A171" i="7"/>
  <c r="A170" i="7"/>
  <c r="A169" i="7"/>
  <c r="A168" i="7"/>
  <c r="A167" i="7"/>
  <c r="A166" i="7"/>
  <c r="A165" i="7"/>
  <c r="A164" i="7"/>
  <c r="A163" i="7"/>
  <c r="A162" i="7"/>
  <c r="A161" i="7"/>
  <c r="A160" i="7"/>
  <c r="A159" i="7"/>
  <c r="A158" i="7"/>
  <c r="A157" i="7"/>
  <c r="A156" i="7"/>
  <c r="A155" i="7"/>
  <c r="A154" i="7"/>
  <c r="P153" i="7"/>
  <c r="H153" i="7"/>
  <c r="R153" i="7" s="1"/>
  <c r="P152" i="7"/>
  <c r="H152" i="7"/>
  <c r="R152" i="7" s="1"/>
  <c r="P151" i="7"/>
  <c r="H151" i="7"/>
  <c r="R151" i="7" s="1"/>
  <c r="P150" i="7"/>
  <c r="H150" i="7"/>
  <c r="R150" i="7" s="1"/>
  <c r="P149" i="7"/>
  <c r="H149" i="7"/>
  <c r="R149" i="7" s="1"/>
  <c r="P148" i="7"/>
  <c r="H148" i="7"/>
  <c r="R148" i="7" s="1"/>
  <c r="P147" i="7"/>
  <c r="H147" i="7"/>
  <c r="R147" i="7" s="1"/>
  <c r="P146" i="7"/>
  <c r="H146" i="7"/>
  <c r="R146" i="7" s="1"/>
  <c r="P145" i="7"/>
  <c r="H145" i="7"/>
  <c r="R145" i="7" s="1"/>
  <c r="P144" i="7"/>
  <c r="H144" i="7"/>
  <c r="R144" i="7" s="1"/>
  <c r="P143" i="7"/>
  <c r="H143" i="7"/>
  <c r="R143" i="7" s="1"/>
  <c r="P142" i="7"/>
  <c r="H142" i="7"/>
  <c r="R142" i="7" s="1"/>
  <c r="A143" i="7"/>
  <c r="A144" i="7"/>
  <c r="A145" i="7"/>
  <c r="A146" i="7"/>
  <c r="A147" i="7"/>
  <c r="A148" i="7"/>
  <c r="A149" i="7"/>
  <c r="A150" i="7"/>
  <c r="A151" i="7"/>
  <c r="A152" i="7"/>
  <c r="A153" i="7"/>
  <c r="A142" i="7"/>
  <c r="P57" i="7"/>
  <c r="P56" i="7"/>
  <c r="P55" i="7"/>
  <c r="H57" i="7"/>
  <c r="R57" i="7" s="1"/>
  <c r="H56" i="7"/>
  <c r="R56" i="7" s="1"/>
  <c r="H55" i="7"/>
  <c r="R55" i="7" s="1"/>
  <c r="A56" i="7"/>
  <c r="A57" i="7"/>
  <c r="A55" i="7"/>
  <c r="P141" i="7" l="1"/>
  <c r="P140" i="7"/>
  <c r="P139" i="7"/>
  <c r="P138" i="7"/>
  <c r="P137" i="7"/>
  <c r="P136" i="7"/>
  <c r="P135" i="7"/>
  <c r="P134" i="7"/>
  <c r="P133" i="7"/>
  <c r="P132" i="7"/>
  <c r="P131" i="7"/>
  <c r="P130" i="7"/>
  <c r="P129" i="7"/>
  <c r="P128" i="7"/>
  <c r="P127" i="7"/>
  <c r="P126" i="7"/>
  <c r="P125" i="7"/>
  <c r="P124" i="7"/>
  <c r="P123" i="7"/>
  <c r="P122" i="7"/>
  <c r="P121" i="7"/>
  <c r="P120" i="7"/>
  <c r="P119" i="7"/>
  <c r="P118" i="7"/>
  <c r="P117" i="7"/>
  <c r="P116" i="7"/>
  <c r="P115" i="7"/>
  <c r="P114" i="7"/>
  <c r="P113" i="7"/>
  <c r="P112" i="7"/>
  <c r="P111" i="7"/>
  <c r="P110" i="7"/>
  <c r="P109" i="7"/>
  <c r="P108" i="7"/>
  <c r="P107" i="7"/>
  <c r="P106" i="7"/>
  <c r="P105" i="7"/>
  <c r="P104" i="7"/>
  <c r="P103" i="7"/>
  <c r="P102" i="7"/>
  <c r="P101" i="7"/>
  <c r="P100" i="7"/>
  <c r="P99" i="7"/>
  <c r="P98" i="7"/>
  <c r="P97" i="7"/>
  <c r="P96" i="7"/>
  <c r="P95" i="7"/>
  <c r="P94" i="7"/>
  <c r="P93" i="7"/>
  <c r="P92" i="7"/>
  <c r="P91" i="7"/>
  <c r="P90" i="7"/>
  <c r="P89" i="7"/>
  <c r="P88" i="7"/>
  <c r="P87" i="7"/>
  <c r="P86" i="7"/>
  <c r="P85" i="7"/>
  <c r="P84" i="7"/>
  <c r="P83" i="7"/>
  <c r="P82" i="7"/>
  <c r="P81" i="7"/>
  <c r="P80" i="7"/>
  <c r="P79" i="7"/>
  <c r="P78" i="7"/>
  <c r="P77" i="7"/>
  <c r="P76" i="7"/>
  <c r="P75" i="7"/>
  <c r="P74" i="7"/>
  <c r="P73" i="7"/>
  <c r="P72" i="7"/>
  <c r="P71" i="7"/>
  <c r="P70" i="7"/>
  <c r="P69" i="7"/>
  <c r="P68" i="7"/>
  <c r="P67" i="7"/>
  <c r="P66" i="7"/>
  <c r="P65" i="7"/>
  <c r="P64" i="7"/>
  <c r="P63" i="7"/>
  <c r="P62" i="7"/>
  <c r="P61" i="7"/>
  <c r="P60" i="7"/>
  <c r="P59" i="7"/>
  <c r="P58" i="7"/>
  <c r="P54" i="7"/>
  <c r="P53" i="7"/>
  <c r="P52" i="7"/>
  <c r="P51" i="7"/>
  <c r="P50" i="7"/>
  <c r="P49" i="7"/>
  <c r="P48" i="7"/>
  <c r="P47" i="7"/>
  <c r="P46" i="7"/>
  <c r="P45" i="7"/>
  <c r="P44" i="7"/>
  <c r="P43" i="7"/>
  <c r="P42" i="7"/>
  <c r="P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5" i="7"/>
  <c r="P4" i="7"/>
  <c r="P3" i="7"/>
  <c r="P6" i="7"/>
  <c r="H141" i="7" l="1"/>
  <c r="R141" i="7" s="1"/>
  <c r="H136" i="7"/>
  <c r="R136" i="7" s="1"/>
  <c r="H134" i="7"/>
  <c r="R134" i="7" s="1"/>
  <c r="H130" i="7"/>
  <c r="R130" i="7" s="1"/>
  <c r="H129" i="7"/>
  <c r="R129" i="7" s="1"/>
  <c r="H128" i="7"/>
  <c r="R128" i="7" s="1"/>
  <c r="H127" i="7"/>
  <c r="R127" i="7" s="1"/>
  <c r="H126" i="7"/>
  <c r="R126" i="7" s="1"/>
  <c r="H125" i="7"/>
  <c r="R125" i="7" s="1"/>
  <c r="H122" i="7"/>
  <c r="R122" i="7" s="1"/>
  <c r="H120" i="7"/>
  <c r="R120" i="7" s="1"/>
  <c r="H119" i="7"/>
  <c r="R119" i="7" s="1"/>
  <c r="H112" i="7"/>
  <c r="R112" i="7" s="1"/>
  <c r="H107" i="7"/>
  <c r="R107" i="7" s="1"/>
  <c r="H104" i="7"/>
  <c r="R104" i="7" s="1"/>
  <c r="H102" i="7"/>
  <c r="R102" i="7" s="1"/>
  <c r="H99" i="7"/>
  <c r="R99" i="7" s="1"/>
  <c r="H91" i="7"/>
  <c r="R91" i="7" s="1"/>
  <c r="H89" i="7"/>
  <c r="R89" i="7" s="1"/>
  <c r="H86" i="7"/>
  <c r="R86" i="7" s="1"/>
  <c r="H84" i="7"/>
  <c r="R84" i="7" s="1"/>
  <c r="H83" i="7"/>
  <c r="R83" i="7" s="1"/>
  <c r="H80" i="7"/>
  <c r="R80" i="7" s="1"/>
  <c r="H74" i="7"/>
  <c r="R74" i="7" s="1"/>
  <c r="H72" i="7"/>
  <c r="R72" i="7" s="1"/>
  <c r="H71" i="7"/>
  <c r="R71" i="7" s="1"/>
  <c r="H70" i="7"/>
  <c r="R70" i="7" s="1"/>
  <c r="H65" i="7"/>
  <c r="R65" i="7" s="1"/>
  <c r="H58" i="7"/>
  <c r="R58" i="7" s="1"/>
  <c r="H52" i="7"/>
  <c r="R52" i="7" s="1"/>
  <c r="H45" i="7"/>
  <c r="R45" i="7" s="1"/>
  <c r="H33" i="7"/>
  <c r="R33" i="7" s="1"/>
  <c r="H32" i="7"/>
  <c r="R32" i="7" s="1"/>
  <c r="H31" i="7"/>
  <c r="R31" i="7" s="1"/>
  <c r="H29" i="7"/>
  <c r="R29" i="7" s="1"/>
  <c r="H25" i="7"/>
  <c r="R25" i="7" s="1"/>
  <c r="H24" i="7"/>
  <c r="R24" i="7" s="1"/>
  <c r="H23" i="7"/>
  <c r="R23" i="7" s="1"/>
  <c r="H22" i="7"/>
  <c r="R22" i="7" s="1"/>
  <c r="H21" i="7"/>
  <c r="R21" i="7" s="1"/>
  <c r="H20" i="7"/>
  <c r="R20" i="7" s="1"/>
  <c r="H18" i="7"/>
  <c r="R18" i="7" s="1"/>
  <c r="H15" i="7"/>
  <c r="R15" i="7" s="1"/>
  <c r="H14" i="7"/>
  <c r="R14" i="7" s="1"/>
  <c r="H9" i="7"/>
  <c r="R9" i="7" s="1"/>
  <c r="H8" i="7"/>
  <c r="R8" i="7" s="1"/>
  <c r="H7" i="7"/>
  <c r="R7" i="7" s="1"/>
  <c r="H6" i="7"/>
  <c r="R6" i="7" s="1"/>
  <c r="H3" i="7"/>
  <c r="R3" i="7" s="1"/>
  <c r="I101" i="8"/>
  <c r="I100" i="8"/>
  <c r="H140" i="7" s="1"/>
  <c r="R140" i="7" s="1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H10" i="7" l="1"/>
  <c r="R10" i="7" s="1"/>
  <c r="H16" i="7"/>
  <c r="R16" i="7" s="1"/>
  <c r="H26" i="7"/>
  <c r="R26" i="7" s="1"/>
  <c r="H36" i="7"/>
  <c r="R36" i="7" s="1"/>
  <c r="H40" i="7"/>
  <c r="R40" i="7" s="1"/>
  <c r="H44" i="7"/>
  <c r="R44" i="7" s="1"/>
  <c r="H46" i="7"/>
  <c r="R46" i="7" s="1"/>
  <c r="H50" i="7"/>
  <c r="R50" i="7" s="1"/>
  <c r="H54" i="7"/>
  <c r="R54" i="7" s="1"/>
  <c r="H59" i="7"/>
  <c r="R59" i="7" s="1"/>
  <c r="H63" i="7"/>
  <c r="R63" i="7" s="1"/>
  <c r="H67" i="7"/>
  <c r="R67" i="7" s="1"/>
  <c r="H77" i="7"/>
  <c r="R77" i="7" s="1"/>
  <c r="H85" i="7"/>
  <c r="R85" i="7" s="1"/>
  <c r="H87" i="7"/>
  <c r="R87" i="7" s="1"/>
  <c r="H95" i="7"/>
  <c r="R95" i="7" s="1"/>
  <c r="H111" i="7"/>
  <c r="R111" i="7" s="1"/>
  <c r="H113" i="7"/>
  <c r="R113" i="7" s="1"/>
  <c r="H117" i="7"/>
  <c r="R117" i="7" s="1"/>
  <c r="H131" i="7"/>
  <c r="R131" i="7" s="1"/>
  <c r="H139" i="7"/>
  <c r="R139" i="7" s="1"/>
  <c r="H12" i="7"/>
  <c r="R12" i="7" s="1"/>
  <c r="H28" i="7"/>
  <c r="R28" i="7" s="1"/>
  <c r="H30" i="7"/>
  <c r="R30" i="7" s="1"/>
  <c r="H34" i="7"/>
  <c r="R34" i="7" s="1"/>
  <c r="H38" i="7"/>
  <c r="R38" i="7" s="1"/>
  <c r="H42" i="7"/>
  <c r="R42" i="7" s="1"/>
  <c r="H48" i="7"/>
  <c r="R48" i="7" s="1"/>
  <c r="H61" i="7"/>
  <c r="R61" i="7" s="1"/>
  <c r="H69" i="7"/>
  <c r="R69" i="7" s="1"/>
  <c r="H73" i="7"/>
  <c r="R73" i="7" s="1"/>
  <c r="H75" i="7"/>
  <c r="R75" i="7" s="1"/>
  <c r="H79" i="7"/>
  <c r="R79" i="7" s="1"/>
  <c r="H81" i="7"/>
  <c r="R81" i="7" s="1"/>
  <c r="H93" i="7"/>
  <c r="R93" i="7" s="1"/>
  <c r="H97" i="7"/>
  <c r="R97" i="7" s="1"/>
  <c r="H101" i="7"/>
  <c r="R101" i="7" s="1"/>
  <c r="H103" i="7"/>
  <c r="R103" i="7" s="1"/>
  <c r="H105" i="7"/>
  <c r="R105" i="7" s="1"/>
  <c r="H109" i="7"/>
  <c r="R109" i="7" s="1"/>
  <c r="H115" i="7"/>
  <c r="R115" i="7" s="1"/>
  <c r="H121" i="7"/>
  <c r="R121" i="7" s="1"/>
  <c r="H123" i="7"/>
  <c r="R123" i="7" s="1"/>
  <c r="H133" i="7"/>
  <c r="R133" i="7" s="1"/>
  <c r="H135" i="7"/>
  <c r="R135" i="7" s="1"/>
  <c r="H137" i="7"/>
  <c r="R137" i="7" s="1"/>
  <c r="H4" i="7"/>
  <c r="R4" i="7" s="1"/>
  <c r="H5" i="7"/>
  <c r="R5" i="7" s="1"/>
  <c r="H11" i="7"/>
  <c r="R11" i="7" s="1"/>
  <c r="H13" i="7"/>
  <c r="R13" i="7" s="1"/>
  <c r="H17" i="7"/>
  <c r="R17" i="7" s="1"/>
  <c r="H19" i="7"/>
  <c r="R19" i="7" s="1"/>
  <c r="H27" i="7"/>
  <c r="R27" i="7" s="1"/>
  <c r="H35" i="7"/>
  <c r="R35" i="7" s="1"/>
  <c r="H37" i="7"/>
  <c r="R37" i="7" s="1"/>
  <c r="H39" i="7"/>
  <c r="R39" i="7" s="1"/>
  <c r="H41" i="7"/>
  <c r="R41" i="7" s="1"/>
  <c r="H43" i="7"/>
  <c r="R43" i="7" s="1"/>
  <c r="H47" i="7"/>
  <c r="R47" i="7" s="1"/>
  <c r="H49" i="7"/>
  <c r="R49" i="7" s="1"/>
  <c r="H51" i="7"/>
  <c r="R51" i="7" s="1"/>
  <c r="H53" i="7"/>
  <c r="R53" i="7" s="1"/>
  <c r="H60" i="7"/>
  <c r="R60" i="7" s="1"/>
  <c r="H62" i="7"/>
  <c r="R62" i="7" s="1"/>
  <c r="H64" i="7"/>
  <c r="R64" i="7" s="1"/>
  <c r="H66" i="7"/>
  <c r="R66" i="7" s="1"/>
  <c r="H68" i="7"/>
  <c r="R68" i="7" s="1"/>
  <c r="H76" i="7"/>
  <c r="R76" i="7" s="1"/>
  <c r="H78" i="7"/>
  <c r="R78" i="7" s="1"/>
  <c r="H82" i="7"/>
  <c r="R82" i="7" s="1"/>
  <c r="H88" i="7"/>
  <c r="R88" i="7" s="1"/>
  <c r="H90" i="7"/>
  <c r="R90" i="7" s="1"/>
  <c r="H92" i="7"/>
  <c r="R92" i="7" s="1"/>
  <c r="H94" i="7"/>
  <c r="R94" i="7" s="1"/>
  <c r="H96" i="7"/>
  <c r="R96" i="7" s="1"/>
  <c r="H98" i="7"/>
  <c r="R98" i="7" s="1"/>
  <c r="H100" i="7"/>
  <c r="R100" i="7" s="1"/>
  <c r="H106" i="7"/>
  <c r="R106" i="7" s="1"/>
  <c r="H108" i="7"/>
  <c r="R108" i="7" s="1"/>
  <c r="H110" i="7"/>
  <c r="R110" i="7" s="1"/>
  <c r="H114" i="7"/>
  <c r="R114" i="7" s="1"/>
  <c r="H116" i="7"/>
  <c r="R116" i="7" s="1"/>
  <c r="H118" i="7"/>
  <c r="R118" i="7" s="1"/>
  <c r="H124" i="7"/>
  <c r="R124" i="7" s="1"/>
  <c r="H132" i="7"/>
  <c r="R132" i="7" s="1"/>
  <c r="H138" i="7"/>
  <c r="R138" i="7" s="1"/>
</calcChain>
</file>

<file path=xl/sharedStrings.xml><?xml version="1.0" encoding="utf-8"?>
<sst xmlns="http://schemas.openxmlformats.org/spreadsheetml/2006/main" count="1086" uniqueCount="270">
  <si>
    <t>Броня</t>
  </si>
  <si>
    <t>Звание</t>
  </si>
  <si>
    <t>Спецназ</t>
  </si>
  <si>
    <t>Гвардеец</t>
  </si>
  <si>
    <t>Солдат</t>
  </si>
  <si>
    <t>ПП</t>
  </si>
  <si>
    <t>Аптечка</t>
  </si>
  <si>
    <t>прочее</t>
  </si>
  <si>
    <t>город</t>
  </si>
  <si>
    <t>№</t>
  </si>
  <si>
    <t>Новобранец</t>
  </si>
  <si>
    <t>Инструктор</t>
  </si>
  <si>
    <t>Снайпер</t>
  </si>
  <si>
    <t>Артиллерист</t>
  </si>
  <si>
    <t>Техник</t>
  </si>
  <si>
    <t>Санитар</t>
  </si>
  <si>
    <t>Инженер</t>
  </si>
  <si>
    <t>Разведчик</t>
  </si>
  <si>
    <t>Винтовка</t>
  </si>
  <si>
    <t>Дробовик</t>
  </si>
  <si>
    <t>Омерта</t>
  </si>
  <si>
    <t>Сан-Мона</t>
  </si>
  <si>
    <t>Драссен</t>
  </si>
  <si>
    <t>ИПП</t>
  </si>
  <si>
    <t>Хосе Рамон</t>
  </si>
  <si>
    <t>Луис Мигель</t>
  </si>
  <si>
    <t>Хуан Антонио</t>
  </si>
  <si>
    <t>Хосе Мануэль</t>
  </si>
  <si>
    <t>Хосе Анхель</t>
  </si>
  <si>
    <t>Хуан Франсиско</t>
  </si>
  <si>
    <t>Лусия де</t>
  </si>
  <si>
    <t>Григорио Оливарес</t>
  </si>
  <si>
    <t>Хавьер Эрреро</t>
  </si>
  <si>
    <t>Ана Торрес</t>
  </si>
  <si>
    <t>Адольфо Падилья</t>
  </si>
  <si>
    <t>Рафаэль Падилья</t>
  </si>
  <si>
    <t>Григорио Кинтера</t>
  </si>
  <si>
    <t>Анхель Бласкес</t>
  </si>
  <si>
    <t>Хосе Риверо</t>
  </si>
  <si>
    <t>Марта Пласа</t>
  </si>
  <si>
    <t>Бенито Пальма</t>
  </si>
  <si>
    <t>Лоренсо Кастилья</t>
  </si>
  <si>
    <t>Мария Кармен</t>
  </si>
  <si>
    <t>Паула Мигелес</t>
  </si>
  <si>
    <t>Кристиан Сантос</t>
  </si>
  <si>
    <t>Статус</t>
  </si>
  <si>
    <t>Медик</t>
  </si>
  <si>
    <t>Мехвод</t>
  </si>
  <si>
    <t xml:space="preserve">Энрике Хиль </t>
  </si>
  <si>
    <t xml:space="preserve"> Педро Кабьера</t>
  </si>
  <si>
    <t>Хулио Картез</t>
  </si>
  <si>
    <t>Мигель де Рио</t>
  </si>
  <si>
    <t>Фелиса Прадо</t>
  </si>
  <si>
    <t>Мигель Кабальеро</t>
  </si>
  <si>
    <t>Сальвадор Рубио</t>
  </si>
  <si>
    <t>Даниэль Лопес</t>
  </si>
  <si>
    <t>Мигель Серрано</t>
  </si>
  <si>
    <t>Мануэла Мантео</t>
  </si>
  <si>
    <t>Томас Коммачо</t>
  </si>
  <si>
    <t>Давид Кастро</t>
  </si>
  <si>
    <t>Мария "Карло" Чиварра</t>
  </si>
  <si>
    <t>Хавьер Ромэр</t>
  </si>
  <si>
    <t>Рубин Торрес</t>
  </si>
  <si>
    <t>Маркос Бласкес</t>
  </si>
  <si>
    <t>Пабло Аранда</t>
  </si>
  <si>
    <t>Аарон Паральда</t>
  </si>
  <si>
    <t>Эмилио Сото</t>
  </si>
  <si>
    <t>Уго Венегас</t>
  </si>
  <si>
    <t>Пабло Вильянуэбла</t>
  </si>
  <si>
    <t>Антонио Креспо</t>
  </si>
  <si>
    <t>Хавьер Молина</t>
  </si>
  <si>
    <t>Андрэс Идальго</t>
  </si>
  <si>
    <t>Пабло Куэнка</t>
  </si>
  <si>
    <t>Луис Массиас</t>
  </si>
  <si>
    <t>Мануэль Маэстре</t>
  </si>
  <si>
    <t>Мануэль Агилар</t>
  </si>
  <si>
    <t>Хавьер Мартин</t>
  </si>
  <si>
    <t>Луис Агирре</t>
  </si>
  <si>
    <t>Рикардо Бустас</t>
  </si>
  <si>
    <t>Альфонсо Соса</t>
  </si>
  <si>
    <t>Диего Пальма</t>
  </si>
  <si>
    <t>Луис Мойя</t>
  </si>
  <si>
    <t>Пабло Молина</t>
  </si>
  <si>
    <t>Самуэль Эскобар</t>
  </si>
  <si>
    <t>Кристиан Ромэо</t>
  </si>
  <si>
    <t>Себастьян Торес</t>
  </si>
  <si>
    <t>Висенте Серрано</t>
  </si>
  <si>
    <t>Хосе Мартин</t>
  </si>
  <si>
    <t>Николас Эскобар</t>
  </si>
  <si>
    <t>Ана Вильбальбо</t>
  </si>
  <si>
    <t>Игнасио Пинта</t>
  </si>
  <si>
    <t>Адриан Перальта</t>
  </si>
  <si>
    <t>Серьео Касада</t>
  </si>
  <si>
    <t>Анхель Саласар</t>
  </si>
  <si>
    <t>Даминго Комберо</t>
  </si>
  <si>
    <t>Хавьер Кирога</t>
  </si>
  <si>
    <t>Рафаэль Кинтана</t>
  </si>
  <si>
    <t>Хосе Торрес</t>
  </si>
  <si>
    <t>Мигель Пас</t>
  </si>
  <si>
    <t>Антония Пласа</t>
  </si>
  <si>
    <t>Ахель Сан-Мартин</t>
  </si>
  <si>
    <t>Бонито Кано</t>
  </si>
  <si>
    <t>Хулия Видаль</t>
  </si>
  <si>
    <t>Рамон Кальдерон</t>
  </si>
  <si>
    <t>Хуан Родригес</t>
  </si>
  <si>
    <t>Эдуардо Риос</t>
  </si>
  <si>
    <t>Бланко Камачо</t>
  </si>
  <si>
    <t>Хавьер Мойя</t>
  </si>
  <si>
    <t>Лоренсо Эскобар</t>
  </si>
  <si>
    <t>Кармело Маркес</t>
  </si>
  <si>
    <t>Фелипе Кастилья</t>
  </si>
  <si>
    <t>Рамон Фигерао</t>
  </si>
  <si>
    <t>Роберто Севилья</t>
  </si>
  <si>
    <t>Хулиан Риверо</t>
  </si>
  <si>
    <t>Сантьяго Ортис</t>
  </si>
  <si>
    <t>Наталия Ромэо</t>
  </si>
  <si>
    <t>Мигель Кармона</t>
  </si>
  <si>
    <t>Лорена Рамос</t>
  </si>
  <si>
    <t>Альваро Пласа</t>
  </si>
  <si>
    <t>Маркос Гусман</t>
  </si>
  <si>
    <t>Хайме Прадо</t>
  </si>
  <si>
    <t>Бенито Мальдонато</t>
  </si>
  <si>
    <t>Карлос Оливарес</t>
  </si>
  <si>
    <t>Сальвадор Лагос</t>
  </si>
  <si>
    <t>Элисса Наверрете</t>
  </si>
  <si>
    <t>Франсиска Вера</t>
  </si>
  <si>
    <t>Андрес Рольдан</t>
  </si>
  <si>
    <t>Хосе Домингес</t>
  </si>
  <si>
    <t>Хавьер Кабьера</t>
  </si>
  <si>
    <t>Эстер Фариас</t>
  </si>
  <si>
    <t>Фелипе Касерас</t>
  </si>
  <si>
    <t>Рамон Эспехо</t>
  </si>
  <si>
    <t>Даниэль Падилья</t>
  </si>
  <si>
    <t>Тереса Аройо</t>
  </si>
  <si>
    <t>Хасефа Мендоса</t>
  </si>
  <si>
    <t>Педро Пальма</t>
  </si>
  <si>
    <t>Лоренсо Кастро</t>
  </si>
  <si>
    <t>Лоренсо Ортега</t>
  </si>
  <si>
    <t>Эдуардо Бласкес</t>
  </si>
  <si>
    <t>Филипе Комачо</t>
  </si>
  <si>
    <t>Роса Эспиноза</t>
  </si>
  <si>
    <t>Мигель Сегура</t>
  </si>
  <si>
    <t>Оскар Луна</t>
  </si>
  <si>
    <t>Хавьер Кастро</t>
  </si>
  <si>
    <t>Биотрис Мальдонадо</t>
  </si>
  <si>
    <t>Адриан Мантойо</t>
  </si>
  <si>
    <t>Педро Ильдаго</t>
  </si>
  <si>
    <t>Гонсало Пенья</t>
  </si>
  <si>
    <t>Хулио Кордоба</t>
  </si>
  <si>
    <t>Мигель Хуарес</t>
  </si>
  <si>
    <t>Хуана Вальдес</t>
  </si>
  <si>
    <t>Доминго Иглесиас</t>
  </si>
  <si>
    <t>Хосефа Лозано</t>
  </si>
  <si>
    <t>Томас Куэнка</t>
  </si>
  <si>
    <t>Адриан Ромеро</t>
  </si>
  <si>
    <t>Педро Поблете</t>
  </si>
  <si>
    <t>Серхио Кастилья</t>
  </si>
  <si>
    <t>Росио Эррера</t>
  </si>
  <si>
    <t>Альфредо Идальго</t>
  </si>
  <si>
    <t>Эмилия Эскобар</t>
  </si>
  <si>
    <t>Даниэль Рио</t>
  </si>
  <si>
    <t>Мартин Энрикес</t>
  </si>
  <si>
    <t>примечание</t>
  </si>
  <si>
    <t>Д</t>
  </si>
  <si>
    <t>Нож</t>
  </si>
  <si>
    <t>Погиб в бою за безымянную деревню 17.10.2011</t>
  </si>
  <si>
    <t>Погиб в бою 06.10.2011</t>
  </si>
  <si>
    <t>Мобильность</t>
  </si>
  <si>
    <t>Города</t>
  </si>
  <si>
    <t>Камбрия</t>
  </si>
  <si>
    <t>Читзена</t>
  </si>
  <si>
    <t>Альма</t>
  </si>
  <si>
    <t>Грам</t>
  </si>
  <si>
    <t>Эстони</t>
  </si>
  <si>
    <t>Балайм</t>
  </si>
  <si>
    <t>Аларма</t>
  </si>
  <si>
    <t>Здоров</t>
  </si>
  <si>
    <t>При смерти</t>
  </si>
  <si>
    <t>Убит</t>
  </si>
  <si>
    <t>Ранг</t>
  </si>
  <si>
    <t>Спец.</t>
  </si>
  <si>
    <t>Оружие</t>
  </si>
  <si>
    <t>Пистолет</t>
  </si>
  <si>
    <t>Автомат</t>
  </si>
  <si>
    <t>Пулемет</t>
  </si>
  <si>
    <t>Снайперка</t>
  </si>
  <si>
    <t>Снаряга</t>
  </si>
  <si>
    <t>Док-пак</t>
  </si>
  <si>
    <t>ПНВ</t>
  </si>
  <si>
    <t>Рация</t>
  </si>
  <si>
    <t>рация?</t>
  </si>
  <si>
    <t>Гранаты</t>
  </si>
  <si>
    <t>М</t>
  </si>
  <si>
    <t>О</t>
  </si>
  <si>
    <t>С</t>
  </si>
  <si>
    <t>Р</t>
  </si>
  <si>
    <t>Гранатомет</t>
  </si>
  <si>
    <t>Огнемет</t>
  </si>
  <si>
    <t>Имя Фамилия</t>
  </si>
  <si>
    <t>Специальность</t>
  </si>
  <si>
    <t>Основное</t>
  </si>
  <si>
    <t>Вторичное</t>
  </si>
  <si>
    <t>РОСТЕР</t>
  </si>
  <si>
    <t xml:space="preserve">Цена 
снаряги   </t>
  </si>
  <si>
    <t>ДР</t>
  </si>
  <si>
    <t>В плену</t>
  </si>
  <si>
    <t>Ранен</t>
  </si>
  <si>
    <t>Погиб при обороне Сан Моны 23.10.2011</t>
  </si>
  <si>
    <t>Погиб в Драссене 12.10.2011</t>
  </si>
  <si>
    <t>Умер от ран в Драссене 15.10.2011</t>
  </si>
  <si>
    <t>Тяжелораненым попал в плен в Сан Моне 23.10.2011</t>
  </si>
  <si>
    <t>Тяжелораненой попала в плен в Сан Моне 23.10.2011</t>
  </si>
  <si>
    <t>Альфонско Рико</t>
  </si>
  <si>
    <t>Хулио Франко</t>
  </si>
  <si>
    <t>Рамон Радригес</t>
  </si>
  <si>
    <t>Сантьяго Варгос</t>
  </si>
  <si>
    <t>Мигель Пинто</t>
  </si>
  <si>
    <t>Мануэль Ортис</t>
  </si>
  <si>
    <t>Диего Венесуэлла</t>
  </si>
  <si>
    <t>Хулия Чавес</t>
  </si>
  <si>
    <t>Патрисия Молина</t>
  </si>
  <si>
    <t>Роберто Рамос</t>
  </si>
  <si>
    <t>Рафаэль Ньето</t>
  </si>
  <si>
    <t>Висенте Флорес</t>
  </si>
  <si>
    <t>Серхио Марин</t>
  </si>
  <si>
    <t>Эдуардо Пласа</t>
  </si>
  <si>
    <t>Бенито Эспехо</t>
  </si>
  <si>
    <t>Сусана Серрано</t>
  </si>
  <si>
    <t>Эспиранса Роблес</t>
  </si>
  <si>
    <t>Исабель Рамос</t>
  </si>
  <si>
    <t>Вероника Рамирес</t>
  </si>
  <si>
    <t>Мария Эскобар</t>
  </si>
  <si>
    <t>Хархе Кастилья</t>
  </si>
  <si>
    <t>Луис Рио</t>
  </si>
  <si>
    <t>Мануэль Монтес</t>
  </si>
  <si>
    <t>Хосе Морено</t>
  </si>
  <si>
    <t>Алехандро Иглесиас</t>
  </si>
  <si>
    <t>Игнасио Венесуэла</t>
  </si>
  <si>
    <t>Рубен Медина</t>
  </si>
  <si>
    <t>Даниэль Сунига</t>
  </si>
  <si>
    <t>Серхио Пара</t>
  </si>
  <si>
    <t>Анхель Роблес</t>
  </si>
  <si>
    <t>Кармело Мигелес</t>
  </si>
  <si>
    <t>Сезар Рамос</t>
  </si>
  <si>
    <t>Игнасио Риос</t>
  </si>
  <si>
    <t>Франсиско Сигура</t>
  </si>
  <si>
    <t>Хосе Ортис</t>
  </si>
  <si>
    <t>Рамон Бустос</t>
  </si>
  <si>
    <t>Севастьян Рохос</t>
  </si>
  <si>
    <t>Карлос Прадо</t>
  </si>
  <si>
    <t>Виктор Эрреро</t>
  </si>
  <si>
    <t>Эдуардо Медина</t>
  </si>
  <si>
    <t>Алехандро Мойя</t>
  </si>
  <si>
    <t>Альфонсо Корресо</t>
  </si>
  <si>
    <t>Альберто Пласа</t>
  </si>
  <si>
    <t>Рафаэль Гарсия</t>
  </si>
  <si>
    <t>Маркос Эсперо</t>
  </si>
  <si>
    <t>Рикардо Фигеро</t>
  </si>
  <si>
    <t>Альваро Васкес</t>
  </si>
  <si>
    <t>Хавьер Моралес</t>
  </si>
  <si>
    <t>Кристиан Пальма</t>
  </si>
  <si>
    <t>Бенито Коронель</t>
  </si>
  <si>
    <t>Марина Кабрера</t>
  </si>
  <si>
    <t>Ампаро Каринес</t>
  </si>
  <si>
    <t>Виктория Коронель</t>
  </si>
  <si>
    <t>Хорхе Бустос</t>
  </si>
  <si>
    <t>Марио Севилья</t>
  </si>
  <si>
    <t>ОООООООО</t>
  </si>
  <si>
    <t>Погиб при штурме Сан Моны 29.10.2011</t>
  </si>
  <si>
    <t>Погиб при штурме Камбрии 29.10.2011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</si>
</sst>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##"/>
    <numFmt numFmtId="165" formatCode="00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666666"/>
      <name val="Tahoma"/>
      <family val="2"/>
      <charset val="204"/>
    </font>
    <font>
      <sz val="8"/>
      <color rgb="FF333333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3" fillId="0" borderId="0" xfId="0" applyFont="1"/>
    <xf numFmtId="0" fontId="0" fillId="0" borderId="1" xfId="0" applyFill="1" applyBorder="1"/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top"/>
    </xf>
  </cellXfs>
  <cellStyles count="1">
    <cellStyle name="Обычный" xfId="0" builtinId="0"/>
  </cellStyles>
  <dxfs count="9"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4"/>
  <sheetViews>
    <sheetView tabSelected="1" workbookViewId="0">
      <selection activeCell="A3" sqref="A3"/>
    </sheetView>
  </sheetViews>
  <sheetFormatPr defaultRowHeight="15" x14ac:dyDescent="0.25"/>
  <cols>
    <col min="1" max="1" width="13.42578125" bestFit="1" customWidth="1"/>
    <col min="2" max="2" width="10" bestFit="1" customWidth="1"/>
    <col min="3" max="3" width="4" style="11" bestFit="1" customWidth="1"/>
    <col min="4" max="4" width="23.140625" style="2" bestFit="1" customWidth="1"/>
    <col min="5" max="5" width="7.5703125" bestFit="1" customWidth="1"/>
    <col min="6" max="6" width="9.28515625" customWidth="1"/>
    <col min="7" max="7" width="3" bestFit="1" customWidth="1"/>
    <col min="8" max="8" width="12.85546875" bestFit="1" customWidth="1"/>
    <col min="9" max="9" width="12.28515625" bestFit="1" customWidth="1"/>
    <col min="10" max="10" width="12.28515625" customWidth="1"/>
    <col min="11" max="11" width="6.5703125" style="2" bestFit="1" customWidth="1"/>
    <col min="12" max="13" width="8.42578125" style="2" bestFit="1" customWidth="1"/>
    <col min="14" max="14" width="7.42578125" style="2" bestFit="1" customWidth="1"/>
    <col min="15" max="15" width="34" customWidth="1"/>
    <col min="16" max="16" width="8" bestFit="1" customWidth="1"/>
    <col min="17" max="17" width="3.42578125" customWidth="1"/>
    <col min="18" max="18" width="11" customWidth="1"/>
  </cols>
  <sheetData>
    <row r="1" spans="1:18" x14ac:dyDescent="0.25">
      <c r="A1" s="14" t="s">
        <v>167</v>
      </c>
      <c r="B1" s="14" t="s">
        <v>8</v>
      </c>
      <c r="C1" s="17" t="s">
        <v>9</v>
      </c>
      <c r="D1" s="14" t="s">
        <v>198</v>
      </c>
      <c r="E1" s="14" t="s">
        <v>45</v>
      </c>
      <c r="F1" s="14" t="s">
        <v>1</v>
      </c>
      <c r="G1" s="14" t="s">
        <v>199</v>
      </c>
      <c r="H1" s="14"/>
      <c r="I1" s="14" t="s">
        <v>181</v>
      </c>
      <c r="J1" s="14"/>
      <c r="K1" s="14" t="s">
        <v>0</v>
      </c>
      <c r="L1" s="14" t="s">
        <v>191</v>
      </c>
      <c r="M1" s="14" t="s">
        <v>7</v>
      </c>
      <c r="N1" s="14" t="s">
        <v>190</v>
      </c>
      <c r="O1" s="14" t="s">
        <v>162</v>
      </c>
      <c r="P1" s="15" t="s">
        <v>203</v>
      </c>
    </row>
    <row r="2" spans="1:18" x14ac:dyDescent="0.25">
      <c r="A2" s="14"/>
      <c r="B2" s="14"/>
      <c r="C2" s="17"/>
      <c r="D2" s="14"/>
      <c r="E2" s="14"/>
      <c r="F2" s="14"/>
      <c r="G2" s="5"/>
      <c r="H2" s="5"/>
      <c r="I2" s="6" t="s">
        <v>200</v>
      </c>
      <c r="J2" s="6" t="s">
        <v>201</v>
      </c>
      <c r="K2" s="14"/>
      <c r="L2" s="14"/>
      <c r="M2" s="14"/>
      <c r="N2" s="14"/>
      <c r="O2" s="14"/>
      <c r="P2" s="16"/>
      <c r="R2" s="7" t="s">
        <v>202</v>
      </c>
    </row>
    <row r="3" spans="1:18" x14ac:dyDescent="0.25">
      <c r="A3" t="str">
        <f>IF(MOD(C3,2)=0,"Мобилен","Закреплен")</f>
        <v>Закреплен</v>
      </c>
      <c r="B3" t="s">
        <v>20</v>
      </c>
      <c r="C3" s="12">
        <v>1</v>
      </c>
      <c r="D3" s="10" t="s">
        <v>60</v>
      </c>
      <c r="E3" t="s">
        <v>176</v>
      </c>
      <c r="F3" t="s">
        <v>4</v>
      </c>
      <c r="G3">
        <v>31</v>
      </c>
      <c r="H3" t="str">
        <f ca="1">OFFSET(База!I$1,G3,0)</f>
        <v>Инструктор</v>
      </c>
      <c r="I3" t="s">
        <v>183</v>
      </c>
      <c r="K3" s="2">
        <v>2</v>
      </c>
      <c r="P3">
        <f ca="1">IF(I3="",0,VLOOKUP(I3,База!K$2:L$12,2,0)+IF(J3&lt;&gt;"",VLOOKUP(J3,База!K$2:L$12,2,0),0)+OFFSET(База!O$2,K3,0)+(LEN(L3)-LEN(SUBSTITUTE(L3,База!T$2,"")))*База!U$2+(LEN(L3)-LEN(SUBSTITUTE(L3,База!T$3,"")))*База!U$3+(LEN(L3)-LEN(SUBSTITUTE(L3,База!T$4,"")))*База!U$4+(LEN(L3)-LEN(SUBSTITUTE(L3,База!T$5,"")))*База!U$5+(LEN(L3)-LEN(SUBSTITUTE(L3,База!T$6,"")))*База!U$6+IF(M3&lt;&gt;"",VLOOKUP(M3,База!Q$2:R$5,2,0),0)+IF(N3&lt;&gt;"",База!R$6,0))</f>
        <v>600</v>
      </c>
      <c r="Q3" s="1"/>
      <c r="R3" t="str">
        <f ca="1">IF(B3&lt;&gt;B2,"[br][u]"&amp;B3&amp;":"&amp;"[/u][br]","")&amp;TEXT(C3,"00#")&amp;" "&amp;IF((E3=База!D$2)+(E3=База!D$6),"[strike]","")&amp;D3&amp;IF(H3&lt;&gt;""," ("&amp;H3&amp;")","")&amp;". "&amp;F3&amp;". "&amp;IF((E3=База!D$2)+(E3=База!D$6),"[/strike]  "&amp;O3,IF(I3&lt;&gt;"",I3,"")&amp;IF(J3&lt;&gt;""," + "&amp;J3,"")&amp;IF(K3&lt;&gt;""," + Броня("&amp;K3&amp;")","")&amp;IF(L3&lt;&gt;""," + граната ("&amp;L3&amp;")","")&amp;IF(M3&lt;&gt;""," + "&amp;M3,"")&amp;IF(M3&lt;&gt;""," + Рация",""))</f>
        <v>[br][u]Омерта:[/u][br]001 Мария "Карло" Чиварра (Инструктор). Солдат. Автомат + Броня(2)</v>
      </c>
    </row>
    <row r="4" spans="1:18" x14ac:dyDescent="0.25">
      <c r="A4" t="str">
        <f>IF(MOD(C4,2)=0,"Мобилен","Закреплен")</f>
        <v>Мобилен</v>
      </c>
      <c r="B4" t="s">
        <v>20</v>
      </c>
      <c r="C4" s="12">
        <v>2</v>
      </c>
      <c r="D4" s="10" t="s">
        <v>61</v>
      </c>
      <c r="E4" t="s">
        <v>176</v>
      </c>
      <c r="F4" t="s">
        <v>2</v>
      </c>
      <c r="G4">
        <v>99</v>
      </c>
      <c r="H4" t="str">
        <f ca="1">OFFSET(База!I$1,G4,0)</f>
        <v/>
      </c>
      <c r="I4" t="s">
        <v>196</v>
      </c>
      <c r="K4" s="2">
        <v>4</v>
      </c>
      <c r="L4" s="2" t="s">
        <v>267</v>
      </c>
      <c r="P4">
        <f ca="1">IF(I4="",0,VLOOKUP(I4,База!K$2:L$12,2,0)+IF(J4&lt;&gt;"",VLOOKUP(J4,База!K$2:L$12,2,0),0)+OFFSET(База!O$2,K4,0)+(LEN(L4)-LEN(SUBSTITUTE(L4,База!T$2,"")))*База!U$2+(LEN(L4)-LEN(SUBSTITUTE(L4,База!T$3,"")))*База!U$3+(LEN(L4)-LEN(SUBSTITUTE(L4,База!T$4,"")))*База!U$4+(LEN(L4)-LEN(SUBSTITUTE(L4,База!T$5,"")))*База!U$5+(LEN(L4)-LEN(SUBSTITUTE(L4,База!T$6,"")))*База!U$6+IF(M4&lt;&gt;"",VLOOKUP(M4,База!Q$2:R$5,2,0),0)+IF(N4&lt;&gt;"",База!R$6,0))</f>
        <v>1800</v>
      </c>
      <c r="Q4" s="1"/>
      <c r="R4" t="str">
        <f ca="1">IF(B4&lt;&gt;B3,"[br][u]"&amp;B4&amp;":"&amp;"[/u][br]","")&amp;TEXT(C4,"00#")&amp;" "&amp;IF((E4=База!D$2)+(E4=База!D$6),"[strike]","")&amp;D4&amp;IF(H4&lt;&gt;""," ("&amp;H4&amp;")","")&amp;". "&amp;F4&amp;". "&amp;IF((E4=База!D$2)+(E4=База!D$6),"[/strike]  "&amp;O4,IF(I4&lt;&gt;"",I4,"")&amp;IF(J4&lt;&gt;""," + "&amp;J4,"")&amp;IF(K4&lt;&gt;""," + Броня("&amp;K4&amp;")","")&amp;IF(L4&lt;&gt;""," + граната ("&amp;L4&amp;")","")&amp;IF(M4&lt;&gt;""," + "&amp;M4,"")&amp;IF(M4&lt;&gt;""," + Рация",""))</f>
        <v>002 Хавьер Ромэр. Спецназ. Гранатомет + Броня(4) + граната (ОООООООО)</v>
      </c>
    </row>
    <row r="5" spans="1:18" x14ac:dyDescent="0.25">
      <c r="A5" t="str">
        <f>IF(MOD(C5,2)=0,"Мобилен","Закреплен")</f>
        <v>Закреплен</v>
      </c>
      <c r="B5" t="s">
        <v>20</v>
      </c>
      <c r="C5" s="12">
        <v>3</v>
      </c>
      <c r="D5" s="10" t="s">
        <v>62</v>
      </c>
      <c r="E5" t="s">
        <v>176</v>
      </c>
      <c r="F5" t="s">
        <v>4</v>
      </c>
      <c r="G5">
        <v>99</v>
      </c>
      <c r="H5" t="str">
        <f ca="1">OFFSET(База!I$1,G5,0)</f>
        <v/>
      </c>
      <c r="I5" t="s">
        <v>18</v>
      </c>
      <c r="K5" s="2">
        <v>2</v>
      </c>
      <c r="P5">
        <f ca="1">IF(I5="",0,VLOOKUP(I5,База!K$2:L$12,2,0)+IF(J5&lt;&gt;"",VLOOKUP(J5,База!K$2:L$12,2,0),0)+OFFSET(База!O$2,K5,0)+(LEN(L5)-LEN(SUBSTITUTE(L5,База!T$2,"")))*База!U$2+(LEN(L5)-LEN(SUBSTITUTE(L5,База!T$3,"")))*База!U$3+(LEN(L5)-LEN(SUBSTITUTE(L5,База!T$4,"")))*База!U$4+(LEN(L5)-LEN(SUBSTITUTE(L5,База!T$5,"")))*База!U$5+(LEN(L5)-LEN(SUBSTITUTE(L5,База!T$6,"")))*База!U$6+IF(M5&lt;&gt;"",VLOOKUP(M5,База!Q$2:R$5,2,0),0)+IF(N5&lt;&gt;"",База!R$6,0))</f>
        <v>200</v>
      </c>
      <c r="Q5" s="1"/>
      <c r="R5" t="str">
        <f ca="1">IF(B5&lt;&gt;B4,"[br][u]"&amp;B5&amp;":"&amp;"[/u][br]","")&amp;TEXT(C5,"00#")&amp;" "&amp;IF((E5=База!D$2)+(E5=База!D$6),"[strike]","")&amp;D5&amp;IF(H5&lt;&gt;""," ("&amp;H5&amp;")","")&amp;". "&amp;F5&amp;". "&amp;IF((E5=База!D$2)+(E5=База!D$6),"[/strike]  "&amp;O5,IF(I5&lt;&gt;"",I5,"")&amp;IF(J5&lt;&gt;""," + "&amp;J5,"")&amp;IF(K5&lt;&gt;""," + Броня("&amp;K5&amp;")","")&amp;IF(L5&lt;&gt;""," + граната ("&amp;L5&amp;")","")&amp;IF(M5&lt;&gt;""," + "&amp;M5,"")&amp;IF(M5&lt;&gt;""," + Рация",""))</f>
        <v>003 Рубин Торрес. Солдат. Винтовка + Броня(2)</v>
      </c>
    </row>
    <row r="6" spans="1:18" x14ac:dyDescent="0.25">
      <c r="A6" t="str">
        <f>IF(MOD(C6,2)=0,"Мобилен","Закреплен")</f>
        <v>Мобилен</v>
      </c>
      <c r="B6" t="s">
        <v>20</v>
      </c>
      <c r="C6" s="12">
        <v>4</v>
      </c>
      <c r="D6" s="10" t="s">
        <v>63</v>
      </c>
      <c r="E6" t="s">
        <v>178</v>
      </c>
      <c r="F6" t="s">
        <v>4</v>
      </c>
      <c r="G6">
        <v>31</v>
      </c>
      <c r="H6" t="str">
        <f ca="1">OFFSET(База!I$1,G6,0)</f>
        <v>Инструктор</v>
      </c>
      <c r="O6" t="s">
        <v>165</v>
      </c>
      <c r="P6">
        <f ca="1">IF(I6="",0,VLOOKUP(I6,База!K$2:L$12,2,0)+IF(J6&lt;&gt;"",VLOOKUP(J6,База!K$2:L$12,2,0),0)+OFFSET(База!O$2,K6,0)+(LEN(L6)-LEN(SUBSTITUTE(L6,База!T$2,"")))*База!U$2+(LEN(L6)-LEN(SUBSTITUTE(L6,База!T$3,"")))*База!U$3+(LEN(L6)-LEN(SUBSTITUTE(L6,База!T$4,"")))*База!U$4+(LEN(L6)-LEN(SUBSTITUTE(L6,База!T$5,"")))*База!U$5+(LEN(L6)-LEN(SUBSTITUTE(L6,База!T$6,"")))*База!U$6+IF(M6&lt;&gt;"",VLOOKUP(M6,База!Q$2:R$5,2,0),0)+IF(N6&lt;&gt;"",База!R$6,0))</f>
        <v>0</v>
      </c>
      <c r="Q6" s="1"/>
      <c r="R6" t="str">
        <f ca="1">IF(B6&lt;&gt;B5,"[br][u]"&amp;B6&amp;":"&amp;"[/u][br]","")&amp;TEXT(C6,"00#")&amp;" "&amp;IF((E6=База!D$2)+(E6=База!D$6),"[strike]","")&amp;D6&amp;IF(H6&lt;&gt;""," ("&amp;H6&amp;")","")&amp;". "&amp;F6&amp;". "&amp;IF((E6=База!D$2)+(E6=База!D$6),"[/strike]  "&amp;O6,IF(I6&lt;&gt;"",I6,"")&amp;IF(J6&lt;&gt;""," + "&amp;J6,"")&amp;IF(K6&lt;&gt;""," + Броня("&amp;K6&amp;")","")&amp;IF(L6&lt;&gt;""," + граната ("&amp;L6&amp;")","")&amp;IF(M6&lt;&gt;""," + "&amp;M6,"")&amp;IF(M6&lt;&gt;""," + Рация",""))</f>
        <v>004 [strike]Маркос Бласкес (Инструктор). Солдат. [/strike]  Погиб в бою за безымянную деревню 17.10.2011</v>
      </c>
    </row>
    <row r="7" spans="1:18" x14ac:dyDescent="0.25">
      <c r="A7" t="str">
        <f>IF(MOD(C7,2)=0,"Мобилен","Закреплен")</f>
        <v>Закреплен</v>
      </c>
      <c r="B7" t="s">
        <v>20</v>
      </c>
      <c r="C7" s="12">
        <v>5</v>
      </c>
      <c r="D7" s="10" t="s">
        <v>64</v>
      </c>
      <c r="E7" t="s">
        <v>176</v>
      </c>
      <c r="F7" t="s">
        <v>4</v>
      </c>
      <c r="G7">
        <v>16</v>
      </c>
      <c r="H7" t="str">
        <f ca="1">OFFSET(База!I$1,G7,0)</f>
        <v>Снайпер</v>
      </c>
      <c r="I7" t="s">
        <v>18</v>
      </c>
      <c r="K7" s="2">
        <v>2</v>
      </c>
      <c r="P7">
        <f ca="1">IF(I7="",0,VLOOKUP(I7,База!K$2:L$12,2,0)+IF(J7&lt;&gt;"",VLOOKUP(J7,База!K$2:L$12,2,0),0)+OFFSET(База!O$2,K7,0)+(LEN(L7)-LEN(SUBSTITUTE(L7,База!T$2,"")))*База!U$2+(LEN(L7)-LEN(SUBSTITUTE(L7,База!T$3,"")))*База!U$3+(LEN(L7)-LEN(SUBSTITUTE(L7,База!T$4,"")))*База!U$4+(LEN(L7)-LEN(SUBSTITUTE(L7,База!T$5,"")))*База!U$5+(LEN(L7)-LEN(SUBSTITUTE(L7,База!T$6,"")))*База!U$6+IF(M7&lt;&gt;"",VLOOKUP(M7,База!Q$2:R$5,2,0),0)+IF(N7&lt;&gt;"",База!R$6,0))</f>
        <v>200</v>
      </c>
      <c r="Q7" s="1"/>
      <c r="R7" t="str">
        <f ca="1">IF(B7&lt;&gt;B6,"[br][u]"&amp;B7&amp;":"&amp;"[/u][br]","")&amp;TEXT(C7,"00#")&amp;" "&amp;IF((E7=База!D$2)+(E7=База!D$6),"[strike]","")&amp;D7&amp;IF(H7&lt;&gt;""," ("&amp;H7&amp;")","")&amp;". "&amp;F7&amp;". "&amp;IF((E7=База!D$2)+(E7=База!D$6),"[/strike]  "&amp;O7,IF(I7&lt;&gt;"",I7,"")&amp;IF(J7&lt;&gt;""," + "&amp;J7,"")&amp;IF(K7&lt;&gt;""," + Броня("&amp;K7&amp;")","")&amp;IF(L7&lt;&gt;""," + граната ("&amp;L7&amp;")","")&amp;IF(M7&lt;&gt;""," + "&amp;M7,"")&amp;IF(M7&lt;&gt;""," + Рация",""))</f>
        <v>005 Пабло Аранда (Снайпер). Солдат. Винтовка + Броня(2)</v>
      </c>
    </row>
    <row r="8" spans="1:18" x14ac:dyDescent="0.25">
      <c r="A8" t="str">
        <f>IF(MOD(C8,2)=0,"Мобилен","Закреплен")</f>
        <v>Мобилен</v>
      </c>
      <c r="B8" t="s">
        <v>20</v>
      </c>
      <c r="C8" s="12">
        <v>6</v>
      </c>
      <c r="D8" s="10" t="s">
        <v>65</v>
      </c>
      <c r="E8" t="s">
        <v>176</v>
      </c>
      <c r="F8" t="s">
        <v>3</v>
      </c>
      <c r="G8">
        <v>25</v>
      </c>
      <c r="H8" t="str">
        <f ca="1">OFFSET(База!I$1,G8,0)</f>
        <v>Артиллерист</v>
      </c>
      <c r="I8" t="s">
        <v>5</v>
      </c>
      <c r="K8" s="2">
        <v>2</v>
      </c>
      <c r="P8">
        <f ca="1">IF(I8="",0,VLOOKUP(I8,База!K$2:L$12,2,0)+IF(J8&lt;&gt;"",VLOOKUP(J8,База!K$2:L$12,2,0),0)+OFFSET(База!O$2,K8,0)+(LEN(L8)-LEN(SUBSTITUTE(L8,База!T$2,"")))*База!U$2+(LEN(L8)-LEN(SUBSTITUTE(L8,База!T$3,"")))*База!U$3+(LEN(L8)-LEN(SUBSTITUTE(L8,База!T$4,"")))*База!U$4+(LEN(L8)-LEN(SUBSTITUTE(L8,База!T$5,"")))*База!U$5+(LEN(L8)-LEN(SUBSTITUTE(L8,База!T$6,"")))*База!U$6+IF(M8&lt;&gt;"",VLOOKUP(M8,База!Q$2:R$5,2,0),0)+IF(N8&lt;&gt;"",База!R$6,0))</f>
        <v>300</v>
      </c>
      <c r="Q8" s="1"/>
      <c r="R8" t="str">
        <f ca="1">IF(B8&lt;&gt;B7,"[br][u]"&amp;B8&amp;":"&amp;"[/u][br]","")&amp;TEXT(C8,"00#")&amp;" "&amp;IF((E8=База!D$2)+(E8=База!D$6),"[strike]","")&amp;D8&amp;IF(H8&lt;&gt;""," ("&amp;H8&amp;")","")&amp;". "&amp;F8&amp;". "&amp;IF((E8=База!D$2)+(E8=База!D$6),"[/strike]  "&amp;O8,IF(I8&lt;&gt;"",I8,"")&amp;IF(J8&lt;&gt;""," + "&amp;J8,"")&amp;IF(K8&lt;&gt;""," + Броня("&amp;K8&amp;")","")&amp;IF(L8&lt;&gt;""," + граната ("&amp;L8&amp;")","")&amp;IF(M8&lt;&gt;""," + "&amp;M8,"")&amp;IF(M8&lt;&gt;""," + Рация",""))</f>
        <v>006 Аарон Паральда (Артиллерист). Гвардеец. ПП + Броня(2)</v>
      </c>
    </row>
    <row r="9" spans="1:18" x14ac:dyDescent="0.25">
      <c r="A9" t="str">
        <f>IF(MOD(C9,2)=0,"Мобилен","Закреплен")</f>
        <v>Закреплен</v>
      </c>
      <c r="B9" t="s">
        <v>20</v>
      </c>
      <c r="C9" s="12">
        <v>7</v>
      </c>
      <c r="D9" s="10" t="s">
        <v>66</v>
      </c>
      <c r="E9" t="s">
        <v>176</v>
      </c>
      <c r="F9" t="s">
        <v>4</v>
      </c>
      <c r="G9">
        <v>28</v>
      </c>
      <c r="H9" t="str">
        <f ca="1">OFFSET(База!I$1,G9,0)</f>
        <v>Техник</v>
      </c>
      <c r="I9" t="s">
        <v>5</v>
      </c>
      <c r="K9" s="2">
        <v>2</v>
      </c>
      <c r="M9" s="2" t="s">
        <v>23</v>
      </c>
      <c r="P9">
        <f ca="1">IF(I9="",0,VLOOKUP(I9,База!K$2:L$12,2,0)+IF(J9&lt;&gt;"",VLOOKUP(J9,База!K$2:L$12,2,0),0)+OFFSET(База!O$2,K9,0)+(LEN(L9)-LEN(SUBSTITUTE(L9,База!T$2,"")))*База!U$2+(LEN(L9)-LEN(SUBSTITUTE(L9,База!T$3,"")))*База!U$3+(LEN(L9)-LEN(SUBSTITUTE(L9,База!T$4,"")))*База!U$4+(LEN(L9)-LEN(SUBSTITUTE(L9,База!T$5,"")))*База!U$5+(LEN(L9)-LEN(SUBSTITUTE(L9,База!T$6,"")))*База!U$6+IF(M9&lt;&gt;"",VLOOKUP(M9,База!Q$2:R$5,2,0),0)+IF(N9&lt;&gt;"",База!R$6,0))</f>
        <v>500</v>
      </c>
      <c r="Q9" s="1"/>
      <c r="R9" t="str">
        <f ca="1">IF(B9&lt;&gt;B8,"[br][u]"&amp;B9&amp;":"&amp;"[/u][br]","")&amp;TEXT(C9,"00#")&amp;" "&amp;IF((E9=База!D$2)+(E9=База!D$6),"[strike]","")&amp;D9&amp;IF(H9&lt;&gt;""," ("&amp;H9&amp;")","")&amp;". "&amp;F9&amp;". "&amp;IF((E9=База!D$2)+(E9=База!D$6),"[/strike]  "&amp;O9,IF(I9&lt;&gt;"",I9,"")&amp;IF(J9&lt;&gt;""," + "&amp;J9,"")&amp;IF(K9&lt;&gt;""," + Броня("&amp;K9&amp;")","")&amp;IF(L9&lt;&gt;""," + граната ("&amp;L9&amp;")","")&amp;IF(M9&lt;&gt;""," + "&amp;M9,"")&amp;IF(M9&lt;&gt;""," + Рация",""))</f>
        <v>007 Эмилио Сото (Техник). Солдат. ПП + Броня(2) + ИПП + Рация</v>
      </c>
    </row>
    <row r="10" spans="1:18" x14ac:dyDescent="0.25">
      <c r="A10" t="str">
        <f>IF(MOD(C10,2)=0,"Мобилен","Закреплен")</f>
        <v>Мобилен</v>
      </c>
      <c r="B10" t="s">
        <v>20</v>
      </c>
      <c r="C10" s="12">
        <v>8</v>
      </c>
      <c r="D10" s="10" t="s">
        <v>67</v>
      </c>
      <c r="E10" t="s">
        <v>178</v>
      </c>
      <c r="F10" t="s">
        <v>4</v>
      </c>
      <c r="G10">
        <v>99</v>
      </c>
      <c r="H10" t="str">
        <f ca="1">OFFSET(База!I$1,G10,0)</f>
        <v/>
      </c>
      <c r="O10" t="s">
        <v>208</v>
      </c>
      <c r="P10">
        <f ca="1">IF(I10="",0,VLOOKUP(I10,База!K$2:L$12,2,0)+IF(J10&lt;&gt;"",VLOOKUP(J10,База!K$2:L$12,2,0),0)+OFFSET(База!O$2,K10,0)+(LEN(L10)-LEN(SUBSTITUTE(L10,База!T$2,"")))*База!U$2+(LEN(L10)-LEN(SUBSTITUTE(L10,База!T$3,"")))*База!U$3+(LEN(L10)-LEN(SUBSTITUTE(L10,База!T$4,"")))*База!U$4+(LEN(L10)-LEN(SUBSTITUTE(L10,База!T$5,"")))*База!U$5+(LEN(L10)-LEN(SUBSTITUTE(L10,База!T$6,"")))*База!U$6+IF(M10&lt;&gt;"",VLOOKUP(M10,База!Q$2:R$5,2,0),0)+IF(N10&lt;&gt;"",База!R$6,0))</f>
        <v>0</v>
      </c>
      <c r="Q10" s="1"/>
      <c r="R10" t="str">
        <f ca="1">IF(B10&lt;&gt;B9,"[br][u]"&amp;B10&amp;":"&amp;"[/u][br]","")&amp;TEXT(C10,"00#")&amp;" "&amp;IF((E10=База!D$2)+(E10=База!D$6),"[strike]","")&amp;D10&amp;IF(H10&lt;&gt;""," ("&amp;H10&amp;")","")&amp;". "&amp;F10&amp;". "&amp;IF((E10=База!D$2)+(E10=База!D$6),"[/strike]  "&amp;O10,IF(I10&lt;&gt;"",I10,"")&amp;IF(J10&lt;&gt;""," + "&amp;J10,"")&amp;IF(K10&lt;&gt;""," + Броня("&amp;K10&amp;")","")&amp;IF(L10&lt;&gt;""," + граната ("&amp;L10&amp;")","")&amp;IF(M10&lt;&gt;""," + "&amp;M10,"")&amp;IF(M10&lt;&gt;""," + Рация",""))</f>
        <v>008 [strike]Уго Венегас. Солдат. [/strike]  Погиб в Драссене 12.10.2011</v>
      </c>
    </row>
    <row r="11" spans="1:18" x14ac:dyDescent="0.25">
      <c r="A11" t="str">
        <f>IF(MOD(C11,2)=0,"Мобилен","Закреплен")</f>
        <v>Закреплен</v>
      </c>
      <c r="B11" t="s">
        <v>20</v>
      </c>
      <c r="C11" s="12">
        <v>9</v>
      </c>
      <c r="D11" s="10" t="s">
        <v>68</v>
      </c>
      <c r="E11" t="s">
        <v>176</v>
      </c>
      <c r="F11" t="s">
        <v>4</v>
      </c>
      <c r="G11">
        <v>99</v>
      </c>
      <c r="H11" t="str">
        <f ca="1">OFFSET(База!I$1,G11,0)</f>
        <v/>
      </c>
      <c r="I11" t="s">
        <v>18</v>
      </c>
      <c r="K11" s="2">
        <v>2</v>
      </c>
      <c r="P11">
        <f ca="1">IF(I11="",0,VLOOKUP(I11,База!K$2:L$12,2,0)+IF(J11&lt;&gt;"",VLOOKUP(J11,База!K$2:L$12,2,0),0)+OFFSET(База!O$2,K11,0)+(LEN(L11)-LEN(SUBSTITUTE(L11,База!T$2,"")))*База!U$2+(LEN(L11)-LEN(SUBSTITUTE(L11,База!T$3,"")))*База!U$3+(LEN(L11)-LEN(SUBSTITUTE(L11,База!T$4,"")))*База!U$4+(LEN(L11)-LEN(SUBSTITUTE(L11,База!T$5,"")))*База!U$5+(LEN(L11)-LEN(SUBSTITUTE(L11,База!T$6,"")))*База!U$6+IF(M11&lt;&gt;"",VLOOKUP(M11,База!Q$2:R$5,2,0),0)+IF(N11&lt;&gt;"",База!R$6,0))</f>
        <v>200</v>
      </c>
      <c r="Q11" s="1"/>
      <c r="R11" t="str">
        <f ca="1">IF(B11&lt;&gt;B10,"[br][u]"&amp;B11&amp;":"&amp;"[/u][br]","")&amp;TEXT(C11,"00#")&amp;" "&amp;IF((E11=База!D$2)+(E11=База!D$6),"[strike]","")&amp;D11&amp;IF(H11&lt;&gt;""," ("&amp;H11&amp;")","")&amp;". "&amp;F11&amp;". "&amp;IF((E11=База!D$2)+(E11=База!D$6),"[/strike]  "&amp;O11,IF(I11&lt;&gt;"",I11,"")&amp;IF(J11&lt;&gt;""," + "&amp;J11,"")&amp;IF(K11&lt;&gt;""," + Броня("&amp;K11&amp;")","")&amp;IF(L11&lt;&gt;""," + граната ("&amp;L11&amp;")","")&amp;IF(M11&lt;&gt;""," + "&amp;M11,"")&amp;IF(M11&lt;&gt;""," + Рация",""))</f>
        <v>009 Пабло Вильянуэбла. Солдат. Винтовка + Броня(2)</v>
      </c>
    </row>
    <row r="12" spans="1:18" x14ac:dyDescent="0.25">
      <c r="A12" t="str">
        <f>IF(MOD(C12,2)=0,"Мобилен","Закреплен")</f>
        <v>Мобилен</v>
      </c>
      <c r="B12" t="s">
        <v>20</v>
      </c>
      <c r="C12" s="12">
        <v>10</v>
      </c>
      <c r="D12" s="10" t="s">
        <v>69</v>
      </c>
      <c r="E12" t="s">
        <v>178</v>
      </c>
      <c r="F12" t="s">
        <v>10</v>
      </c>
      <c r="G12">
        <v>99</v>
      </c>
      <c r="H12" t="str">
        <f ca="1">OFFSET(База!I$1,G12,0)</f>
        <v/>
      </c>
      <c r="O12" t="s">
        <v>166</v>
      </c>
      <c r="P12">
        <f ca="1">IF(I12="",0,VLOOKUP(I12,База!K$2:L$12,2,0)+IF(J12&lt;&gt;"",VLOOKUP(J12,База!K$2:L$12,2,0),0)+OFFSET(База!O$2,K12,0)+(LEN(L12)-LEN(SUBSTITUTE(L12,База!T$2,"")))*База!U$2+(LEN(L12)-LEN(SUBSTITUTE(L12,База!T$3,"")))*База!U$3+(LEN(L12)-LEN(SUBSTITUTE(L12,База!T$4,"")))*База!U$4+(LEN(L12)-LEN(SUBSTITUTE(L12,База!T$5,"")))*База!U$5+(LEN(L12)-LEN(SUBSTITUTE(L12,База!T$6,"")))*База!U$6+IF(M12&lt;&gt;"",VLOOKUP(M12,База!Q$2:R$5,2,0),0)+IF(N12&lt;&gt;"",База!R$6,0))</f>
        <v>0</v>
      </c>
      <c r="Q12" s="1"/>
      <c r="R12" t="str">
        <f ca="1">IF(B12&lt;&gt;B11,"[br][u]"&amp;B12&amp;":"&amp;"[/u][br]","")&amp;TEXT(C12,"00#")&amp;" "&amp;IF((E12=База!D$2)+(E12=База!D$6),"[strike]","")&amp;D12&amp;IF(H12&lt;&gt;""," ("&amp;H12&amp;")","")&amp;". "&amp;F12&amp;". "&amp;IF((E12=База!D$2)+(E12=База!D$6),"[/strike]  "&amp;O12,IF(I12&lt;&gt;"",I12,"")&amp;IF(J12&lt;&gt;""," + "&amp;J12,"")&amp;IF(K12&lt;&gt;""," + Броня("&amp;K12&amp;")","")&amp;IF(L12&lt;&gt;""," + граната ("&amp;L12&amp;")","")&amp;IF(M12&lt;&gt;""," + "&amp;M12,"")&amp;IF(M12&lt;&gt;""," + Рация",""))</f>
        <v>010 [strike]Антонио Креспо. Новобранец. [/strike]  Погиб в бою 06.10.2011</v>
      </c>
    </row>
    <row r="13" spans="1:18" x14ac:dyDescent="0.25">
      <c r="A13" t="str">
        <f>IF(MOD(C13,2)=0,"Мобилен","Закреплен")</f>
        <v>Закреплен</v>
      </c>
      <c r="B13" t="s">
        <v>20</v>
      </c>
      <c r="C13" s="12">
        <v>11</v>
      </c>
      <c r="D13" s="10" t="s">
        <v>70</v>
      </c>
      <c r="E13" t="s">
        <v>176</v>
      </c>
      <c r="F13" t="s">
        <v>4</v>
      </c>
      <c r="G13">
        <v>99</v>
      </c>
      <c r="H13" t="str">
        <f ca="1">OFFSET(База!I$1,G13,0)</f>
        <v/>
      </c>
      <c r="I13" t="s">
        <v>18</v>
      </c>
      <c r="K13" s="2">
        <v>2</v>
      </c>
      <c r="P13">
        <f ca="1">IF(I13="",0,VLOOKUP(I13,База!K$2:L$12,2,0)+IF(J13&lt;&gt;"",VLOOKUP(J13,База!K$2:L$12,2,0),0)+OFFSET(База!O$2,K13,0)+(LEN(L13)-LEN(SUBSTITUTE(L13,База!T$2,"")))*База!U$2+(LEN(L13)-LEN(SUBSTITUTE(L13,База!T$3,"")))*База!U$3+(LEN(L13)-LEN(SUBSTITUTE(L13,База!T$4,"")))*База!U$4+(LEN(L13)-LEN(SUBSTITUTE(L13,База!T$5,"")))*База!U$5+(LEN(L13)-LEN(SUBSTITUTE(L13,База!T$6,"")))*База!U$6+IF(M13&lt;&gt;"",VLOOKUP(M13,База!Q$2:R$5,2,0),0)+IF(N13&lt;&gt;"",База!R$6,0))</f>
        <v>200</v>
      </c>
      <c r="Q13" s="1"/>
      <c r="R13" t="str">
        <f ca="1">IF(B13&lt;&gt;B12,"[br][u]"&amp;B13&amp;":"&amp;"[/u][br]","")&amp;TEXT(C13,"00#")&amp;" "&amp;IF((E13=База!D$2)+(E13=База!D$6),"[strike]","")&amp;D13&amp;IF(H13&lt;&gt;""," ("&amp;H13&amp;")","")&amp;". "&amp;F13&amp;". "&amp;IF((E13=База!D$2)+(E13=База!D$6),"[/strike]  "&amp;O13,IF(I13&lt;&gt;"",I13,"")&amp;IF(J13&lt;&gt;""," + "&amp;J13,"")&amp;IF(K13&lt;&gt;""," + Броня("&amp;K13&amp;")","")&amp;IF(L13&lt;&gt;""," + граната ("&amp;L13&amp;")","")&amp;IF(M13&lt;&gt;""," + "&amp;M13,"")&amp;IF(M13&lt;&gt;""," + Рация",""))</f>
        <v>011 Хавьер Молина. Солдат. Винтовка + Броня(2)</v>
      </c>
    </row>
    <row r="14" spans="1:18" x14ac:dyDescent="0.25">
      <c r="A14" t="str">
        <f>IF(MOD(C14,2)=0,"Мобилен","Закреплен")</f>
        <v>Мобилен</v>
      </c>
      <c r="B14" t="s">
        <v>20</v>
      </c>
      <c r="C14" s="12">
        <v>12</v>
      </c>
      <c r="D14" s="10" t="s">
        <v>71</v>
      </c>
      <c r="E14" t="s">
        <v>176</v>
      </c>
      <c r="F14" t="s">
        <v>2</v>
      </c>
      <c r="G14">
        <v>4</v>
      </c>
      <c r="H14" t="str">
        <f ca="1">OFFSET(База!I$1,G14,0)</f>
        <v>Санитар</v>
      </c>
      <c r="I14" t="s">
        <v>183</v>
      </c>
      <c r="K14" s="2">
        <v>4</v>
      </c>
      <c r="L14" s="2" t="s">
        <v>204</v>
      </c>
      <c r="M14" s="2" t="s">
        <v>6</v>
      </c>
      <c r="P14">
        <f ca="1">IF(I14="",0,VLOOKUP(I14,База!K$2:L$12,2,0)+IF(J14&lt;&gt;"",VLOOKUP(J14,База!K$2:L$12,2,0),0)+OFFSET(База!O$2,K14,0)+(LEN(L14)-LEN(SUBSTITUTE(L14,База!T$2,"")))*База!U$2+(LEN(L14)-LEN(SUBSTITUTE(L14,База!T$3,"")))*База!U$3+(LEN(L14)-LEN(SUBSTITUTE(L14,База!T$4,"")))*База!U$4+(LEN(L14)-LEN(SUBSTITUTE(L14,База!T$5,"")))*База!U$5+(LEN(L14)-LEN(SUBSTITUTE(L14,База!T$6,"")))*База!U$6+IF(M14&lt;&gt;"",VLOOKUP(M14,База!Q$2:R$5,2,0),0)+IF(N14&lt;&gt;"",База!R$6,0))</f>
        <v>2000</v>
      </c>
      <c r="Q14" s="1"/>
      <c r="R14" t="str">
        <f ca="1">IF(B14&lt;&gt;B13,"[br][u]"&amp;B14&amp;":"&amp;"[/u][br]","")&amp;TEXT(C14,"00#")&amp;" "&amp;IF((E14=База!D$2)+(E14=База!D$6),"[strike]","")&amp;D14&amp;IF(H14&lt;&gt;""," ("&amp;H14&amp;")","")&amp;". "&amp;F14&amp;". "&amp;IF((E14=База!D$2)+(E14=База!D$6),"[/strike]  "&amp;O14,IF(I14&lt;&gt;"",I14,"")&amp;IF(J14&lt;&gt;""," + "&amp;J14,"")&amp;IF(K14&lt;&gt;""," + Броня("&amp;K14&amp;")","")&amp;IF(L14&lt;&gt;""," + граната ("&amp;L14&amp;")","")&amp;IF(M14&lt;&gt;""," + "&amp;M14,"")&amp;IF(M14&lt;&gt;""," + Рация",""))</f>
        <v>012 Андрэс Идальго (Санитар). Спецназ. Автомат + Броня(4) + граната (ДР) + Аптечка + Рация</v>
      </c>
    </row>
    <row r="15" spans="1:18" x14ac:dyDescent="0.25">
      <c r="A15" t="str">
        <f>IF(MOD(C15,2)=0,"Мобилен","Закреплен")</f>
        <v>Закреплен</v>
      </c>
      <c r="B15" t="s">
        <v>20</v>
      </c>
      <c r="C15" s="12">
        <v>13</v>
      </c>
      <c r="D15" s="10" t="s">
        <v>72</v>
      </c>
      <c r="E15" t="s">
        <v>176</v>
      </c>
      <c r="F15" t="s">
        <v>4</v>
      </c>
      <c r="G15">
        <v>25</v>
      </c>
      <c r="H15" t="str">
        <f ca="1">OFFSET(База!I$1,G15,0)</f>
        <v>Артиллерист</v>
      </c>
      <c r="I15" t="s">
        <v>5</v>
      </c>
      <c r="K15" s="2">
        <v>2</v>
      </c>
      <c r="M15" s="2" t="s">
        <v>23</v>
      </c>
      <c r="P15">
        <f ca="1">IF(I15="",0,VLOOKUP(I15,База!K$2:L$12,2,0)+IF(J15&lt;&gt;"",VLOOKUP(J15,База!K$2:L$12,2,0),0)+OFFSET(База!O$2,K15,0)+(LEN(L15)-LEN(SUBSTITUTE(L15,База!T$2,"")))*База!U$2+(LEN(L15)-LEN(SUBSTITUTE(L15,База!T$3,"")))*База!U$3+(LEN(L15)-LEN(SUBSTITUTE(L15,База!T$4,"")))*База!U$4+(LEN(L15)-LEN(SUBSTITUTE(L15,База!T$5,"")))*База!U$5+(LEN(L15)-LEN(SUBSTITUTE(L15,База!T$6,"")))*База!U$6+IF(M15&lt;&gt;"",VLOOKUP(M15,База!Q$2:R$5,2,0),0)+IF(N15&lt;&gt;"",База!R$6,0))</f>
        <v>500</v>
      </c>
      <c r="Q15" s="1"/>
      <c r="R15" t="str">
        <f ca="1">IF(B15&lt;&gt;B14,"[br][u]"&amp;B15&amp;":"&amp;"[/u][br]","")&amp;TEXT(C15,"00#")&amp;" "&amp;IF((E15=База!D$2)+(E15=База!D$6),"[strike]","")&amp;D15&amp;IF(H15&lt;&gt;""," ("&amp;H15&amp;")","")&amp;". "&amp;F15&amp;". "&amp;IF((E15=База!D$2)+(E15=База!D$6),"[/strike]  "&amp;O15,IF(I15&lt;&gt;"",I15,"")&amp;IF(J15&lt;&gt;""," + "&amp;J15,"")&amp;IF(K15&lt;&gt;""," + Броня("&amp;K15&amp;")","")&amp;IF(L15&lt;&gt;""," + граната ("&amp;L15&amp;")","")&amp;IF(M15&lt;&gt;""," + "&amp;M15,"")&amp;IF(M15&lt;&gt;""," + Рация",""))</f>
        <v>013 Пабло Куэнка (Артиллерист). Солдат. ПП + Броня(2) + ИПП + Рация</v>
      </c>
    </row>
    <row r="16" spans="1:18" x14ac:dyDescent="0.25">
      <c r="A16" t="str">
        <f>IF(MOD(C16,2)=0,"Мобилен","Закреплен")</f>
        <v>Мобилен</v>
      </c>
      <c r="B16" t="s">
        <v>20</v>
      </c>
      <c r="C16" s="12">
        <v>14</v>
      </c>
      <c r="D16" s="10" t="s">
        <v>24</v>
      </c>
      <c r="E16" t="s">
        <v>176</v>
      </c>
      <c r="F16" t="s">
        <v>3</v>
      </c>
      <c r="G16">
        <v>99</v>
      </c>
      <c r="H16" t="str">
        <f ca="1">OFFSET(База!I$1,G16,0)</f>
        <v/>
      </c>
      <c r="I16" t="s">
        <v>183</v>
      </c>
      <c r="K16" s="2">
        <v>3</v>
      </c>
      <c r="P16">
        <f ca="1">IF(I16="",0,VLOOKUP(I16,База!K$2:L$12,2,0)+IF(J16&lt;&gt;"",VLOOKUP(J16,База!K$2:L$12,2,0),0)+OFFSET(База!O$2,K16,0)+(LEN(L16)-LEN(SUBSTITUTE(L16,База!T$2,"")))*База!U$2+(LEN(L16)-LEN(SUBSTITUTE(L16,База!T$3,"")))*База!U$3+(LEN(L16)-LEN(SUBSTITUTE(L16,База!T$4,"")))*База!U$4+(LEN(L16)-LEN(SUBSTITUTE(L16,База!T$5,"")))*База!U$5+(LEN(L16)-LEN(SUBSTITUTE(L16,База!T$6,"")))*База!U$6+IF(M16&lt;&gt;"",VLOOKUP(M16,База!Q$2:R$5,2,0),0)+IF(N16&lt;&gt;"",База!R$6,0))</f>
        <v>750</v>
      </c>
      <c r="Q16" s="1"/>
      <c r="R16" t="str">
        <f ca="1">IF(B16&lt;&gt;B15,"[br][u]"&amp;B16&amp;":"&amp;"[/u][br]","")&amp;TEXT(C16,"00#")&amp;" "&amp;IF((E16=База!D$2)+(E16=База!D$6),"[strike]","")&amp;D16&amp;IF(H16&lt;&gt;""," ("&amp;H16&amp;")","")&amp;". "&amp;F16&amp;". "&amp;IF((E16=База!D$2)+(E16=База!D$6),"[/strike]  "&amp;O16,IF(I16&lt;&gt;"",I16,"")&amp;IF(J16&lt;&gt;""," + "&amp;J16,"")&amp;IF(K16&lt;&gt;""," + Броня("&amp;K16&amp;")","")&amp;IF(L16&lt;&gt;""," + граната ("&amp;L16&amp;")","")&amp;IF(M16&lt;&gt;""," + "&amp;M16,"")&amp;IF(M16&lt;&gt;""," + Рация",""))</f>
        <v>014 Хосе Рамон. Гвардеец. Автомат + Броня(3)</v>
      </c>
    </row>
    <row r="17" spans="1:18" x14ac:dyDescent="0.25">
      <c r="A17" t="str">
        <f>IF(MOD(C17,2)=0,"Мобилен","Закреплен")</f>
        <v>Закреплен</v>
      </c>
      <c r="B17" t="s">
        <v>20</v>
      </c>
      <c r="C17" s="12">
        <v>15</v>
      </c>
      <c r="D17" s="10" t="s">
        <v>73</v>
      </c>
      <c r="E17" t="s">
        <v>176</v>
      </c>
      <c r="F17" t="s">
        <v>4</v>
      </c>
      <c r="G17">
        <v>99</v>
      </c>
      <c r="H17" t="str">
        <f ca="1">OFFSET(База!I$1,G17,0)</f>
        <v/>
      </c>
      <c r="I17" t="s">
        <v>18</v>
      </c>
      <c r="K17" s="2">
        <v>2</v>
      </c>
      <c r="P17">
        <f ca="1">IF(I17="",0,VLOOKUP(I17,База!K$2:L$12,2,0)+IF(J17&lt;&gt;"",VLOOKUP(J17,База!K$2:L$12,2,0),0)+OFFSET(База!O$2,K17,0)+(LEN(L17)-LEN(SUBSTITUTE(L17,База!T$2,"")))*База!U$2+(LEN(L17)-LEN(SUBSTITUTE(L17,База!T$3,"")))*База!U$3+(LEN(L17)-LEN(SUBSTITUTE(L17,База!T$4,"")))*База!U$4+(LEN(L17)-LEN(SUBSTITUTE(L17,База!T$5,"")))*База!U$5+(LEN(L17)-LEN(SUBSTITUTE(L17,База!T$6,"")))*База!U$6+IF(M17&lt;&gt;"",VLOOKUP(M17,База!Q$2:R$5,2,0),0)+IF(N17&lt;&gt;"",База!R$6,0))</f>
        <v>200</v>
      </c>
      <c r="Q17" s="1"/>
      <c r="R17" t="str">
        <f ca="1">IF(B17&lt;&gt;B16,"[br][u]"&amp;B17&amp;":"&amp;"[/u][br]","")&amp;TEXT(C17,"00#")&amp;" "&amp;IF((E17=База!D$2)+(E17=База!D$6),"[strike]","")&amp;D17&amp;IF(H17&lt;&gt;""," ("&amp;H17&amp;")","")&amp;". "&amp;F17&amp;". "&amp;IF((E17=База!D$2)+(E17=База!D$6),"[/strike]  "&amp;O17,IF(I17&lt;&gt;"",I17,"")&amp;IF(J17&lt;&gt;""," + "&amp;J17,"")&amp;IF(K17&lt;&gt;""," + Броня("&amp;K17&amp;")","")&amp;IF(L17&lt;&gt;""," + граната ("&amp;L17&amp;")","")&amp;IF(M17&lt;&gt;""," + "&amp;M17,"")&amp;IF(M17&lt;&gt;""," + Рация",""))</f>
        <v>015 Луис Массиас. Солдат. Винтовка + Броня(2)</v>
      </c>
    </row>
    <row r="18" spans="1:18" x14ac:dyDescent="0.25">
      <c r="A18" t="str">
        <f>IF(MOD(C18,2)=0,"Мобилен","Закреплен")</f>
        <v>Мобилен</v>
      </c>
      <c r="B18" t="s">
        <v>20</v>
      </c>
      <c r="C18" s="12">
        <v>16</v>
      </c>
      <c r="D18" s="10" t="s">
        <v>74</v>
      </c>
      <c r="E18" t="s">
        <v>176</v>
      </c>
      <c r="F18" t="s">
        <v>4</v>
      </c>
      <c r="G18">
        <v>31</v>
      </c>
      <c r="H18" t="str">
        <f ca="1">OFFSET(База!I$1,G18,0)</f>
        <v>Инструктор</v>
      </c>
      <c r="I18" t="s">
        <v>18</v>
      </c>
      <c r="K18" s="2">
        <v>2</v>
      </c>
      <c r="P18">
        <f ca="1">IF(I18="",0,VLOOKUP(I18,База!K$2:L$12,2,0)+IF(J18&lt;&gt;"",VLOOKUP(J18,База!K$2:L$12,2,0),0)+OFFSET(База!O$2,K18,0)+(LEN(L18)-LEN(SUBSTITUTE(L18,База!T$2,"")))*База!U$2+(LEN(L18)-LEN(SUBSTITUTE(L18,База!T$3,"")))*База!U$3+(LEN(L18)-LEN(SUBSTITUTE(L18,База!T$4,"")))*База!U$4+(LEN(L18)-LEN(SUBSTITUTE(L18,База!T$5,"")))*База!U$5+(LEN(L18)-LEN(SUBSTITUTE(L18,База!T$6,"")))*База!U$6+IF(M18&lt;&gt;"",VLOOKUP(M18,База!Q$2:R$5,2,0),0)+IF(N18&lt;&gt;"",База!R$6,0))</f>
        <v>200</v>
      </c>
      <c r="Q18" s="1"/>
      <c r="R18" t="str">
        <f ca="1">IF(B18&lt;&gt;B17,"[br][u]"&amp;B18&amp;":"&amp;"[/u][br]","")&amp;TEXT(C18,"00#")&amp;" "&amp;IF((E18=База!D$2)+(E18=База!D$6),"[strike]","")&amp;D18&amp;IF(H18&lt;&gt;""," ("&amp;H18&amp;")","")&amp;". "&amp;F18&amp;". "&amp;IF((E18=База!D$2)+(E18=База!D$6),"[/strike]  "&amp;O18,IF(I18&lt;&gt;"",I18,"")&amp;IF(J18&lt;&gt;""," + "&amp;J18,"")&amp;IF(K18&lt;&gt;""," + Броня("&amp;K18&amp;")","")&amp;IF(L18&lt;&gt;""," + граната ("&amp;L18&amp;")","")&amp;IF(M18&lt;&gt;""," + "&amp;M18,"")&amp;IF(M18&lt;&gt;""," + Рация",""))</f>
        <v>016 Мануэль Маэстре (Инструктор). Солдат. Винтовка + Броня(2)</v>
      </c>
    </row>
    <row r="19" spans="1:18" x14ac:dyDescent="0.25">
      <c r="A19" t="str">
        <f>IF(MOD(C19,2)=0,"Мобилен","Закреплен")</f>
        <v>Закреплен</v>
      </c>
      <c r="B19" t="s">
        <v>20</v>
      </c>
      <c r="C19" s="12">
        <v>17</v>
      </c>
      <c r="D19" s="10" t="s">
        <v>75</v>
      </c>
      <c r="E19" t="s">
        <v>176</v>
      </c>
      <c r="F19" t="s">
        <v>4</v>
      </c>
      <c r="G19">
        <v>99</v>
      </c>
      <c r="H19" t="str">
        <f ca="1">OFFSET(База!I$1,G19,0)</f>
        <v/>
      </c>
      <c r="I19" t="s">
        <v>5</v>
      </c>
      <c r="K19" s="2">
        <v>2</v>
      </c>
      <c r="M19" s="2" t="s">
        <v>23</v>
      </c>
      <c r="P19">
        <f ca="1">IF(I19="",0,VLOOKUP(I19,База!K$2:L$12,2,0)+IF(J19&lt;&gt;"",VLOOKUP(J19,База!K$2:L$12,2,0),0)+OFFSET(База!O$2,K19,0)+(LEN(L19)-LEN(SUBSTITUTE(L19,База!T$2,"")))*База!U$2+(LEN(L19)-LEN(SUBSTITUTE(L19,База!T$3,"")))*База!U$3+(LEN(L19)-LEN(SUBSTITUTE(L19,База!T$4,"")))*База!U$4+(LEN(L19)-LEN(SUBSTITUTE(L19,База!T$5,"")))*База!U$5+(LEN(L19)-LEN(SUBSTITUTE(L19,База!T$6,"")))*База!U$6+IF(M19&lt;&gt;"",VLOOKUP(M19,База!Q$2:R$5,2,0),0)+IF(N19&lt;&gt;"",База!R$6,0))</f>
        <v>500</v>
      </c>
      <c r="Q19" s="1"/>
      <c r="R19" t="str">
        <f ca="1">IF(B19&lt;&gt;B18,"[br][u]"&amp;B19&amp;":"&amp;"[/u][br]","")&amp;TEXT(C19,"00#")&amp;" "&amp;IF((E19=База!D$2)+(E19=База!D$6),"[strike]","")&amp;D19&amp;IF(H19&lt;&gt;""," ("&amp;H19&amp;")","")&amp;". "&amp;F19&amp;". "&amp;IF((E19=База!D$2)+(E19=База!D$6),"[/strike]  "&amp;O19,IF(I19&lt;&gt;"",I19,"")&amp;IF(J19&lt;&gt;""," + "&amp;J19,"")&amp;IF(K19&lt;&gt;""," + Броня("&amp;K19&amp;")","")&amp;IF(L19&lt;&gt;""," + граната ("&amp;L19&amp;")","")&amp;IF(M19&lt;&gt;""," + "&amp;M19,"")&amp;IF(M19&lt;&gt;""," + Рация",""))</f>
        <v>017 Мануэль Агилар. Солдат. ПП + Броня(2) + ИПП + Рация</v>
      </c>
    </row>
    <row r="20" spans="1:18" x14ac:dyDescent="0.25">
      <c r="A20" t="str">
        <f>IF(MOD(C20,2)=0,"Мобилен","Закреплен")</f>
        <v>Мобилен</v>
      </c>
      <c r="B20" t="s">
        <v>20</v>
      </c>
      <c r="C20" s="12">
        <v>18</v>
      </c>
      <c r="D20" s="10" t="s">
        <v>76</v>
      </c>
      <c r="E20" t="s">
        <v>176</v>
      </c>
      <c r="F20" t="s">
        <v>4</v>
      </c>
      <c r="G20">
        <v>25</v>
      </c>
      <c r="H20" t="str">
        <f ca="1">OFFSET(База!I$1,G20,0)</f>
        <v>Артиллерист</v>
      </c>
      <c r="I20" t="s">
        <v>5</v>
      </c>
      <c r="K20" s="2">
        <v>2</v>
      </c>
      <c r="M20" s="2" t="s">
        <v>23</v>
      </c>
      <c r="P20">
        <f ca="1">IF(I20="",0,VLOOKUP(I20,База!K$2:L$12,2,0)+IF(J20&lt;&gt;"",VLOOKUP(J20,База!K$2:L$12,2,0),0)+OFFSET(База!O$2,K20,0)+(LEN(L20)-LEN(SUBSTITUTE(L20,База!T$2,"")))*База!U$2+(LEN(L20)-LEN(SUBSTITUTE(L20,База!T$3,"")))*База!U$3+(LEN(L20)-LEN(SUBSTITUTE(L20,База!T$4,"")))*База!U$4+(LEN(L20)-LEN(SUBSTITUTE(L20,База!T$5,"")))*База!U$5+(LEN(L20)-LEN(SUBSTITUTE(L20,База!T$6,"")))*База!U$6+IF(M20&lt;&gt;"",VLOOKUP(M20,База!Q$2:R$5,2,0),0)+IF(N20&lt;&gt;"",База!R$6,0))</f>
        <v>500</v>
      </c>
      <c r="Q20" s="1"/>
      <c r="R20" t="str">
        <f ca="1">IF(B20&lt;&gt;B19,"[br][u]"&amp;B20&amp;":"&amp;"[/u][br]","")&amp;TEXT(C20,"00#")&amp;" "&amp;IF((E20=База!D$2)+(E20=База!D$6),"[strike]","")&amp;D20&amp;IF(H20&lt;&gt;""," ("&amp;H20&amp;")","")&amp;". "&amp;F20&amp;". "&amp;IF((E20=База!D$2)+(E20=База!D$6),"[/strike]  "&amp;O20,IF(I20&lt;&gt;"",I20,"")&amp;IF(J20&lt;&gt;""," + "&amp;J20,"")&amp;IF(K20&lt;&gt;""," + Броня("&amp;K20&amp;")","")&amp;IF(L20&lt;&gt;""," + граната ("&amp;L20&amp;")","")&amp;IF(M20&lt;&gt;""," + "&amp;M20,"")&amp;IF(M20&lt;&gt;""," + Рация",""))</f>
        <v>018 Хавьер Мартин (Артиллерист). Солдат. ПП + Броня(2) + ИПП + Рация</v>
      </c>
    </row>
    <row r="21" spans="1:18" x14ac:dyDescent="0.25">
      <c r="A21" t="str">
        <f>IF(MOD(C21,2)=0,"Мобилен","Закреплен")</f>
        <v>Закреплен</v>
      </c>
      <c r="B21" t="s">
        <v>20</v>
      </c>
      <c r="C21" s="12">
        <v>19</v>
      </c>
      <c r="D21" s="10" t="s">
        <v>77</v>
      </c>
      <c r="E21" t="s">
        <v>176</v>
      </c>
      <c r="F21" t="s">
        <v>4</v>
      </c>
      <c r="G21">
        <v>28</v>
      </c>
      <c r="H21" t="str">
        <f ca="1">OFFSET(База!I$1,G21,0)</f>
        <v>Техник</v>
      </c>
      <c r="I21" t="s">
        <v>5</v>
      </c>
      <c r="K21" s="2">
        <v>2</v>
      </c>
      <c r="M21" s="2" t="s">
        <v>23</v>
      </c>
      <c r="P21">
        <f ca="1">IF(I21="",0,VLOOKUP(I21,База!K$2:L$12,2,0)+IF(J21&lt;&gt;"",VLOOKUP(J21,База!K$2:L$12,2,0),0)+OFFSET(База!O$2,K21,0)+(LEN(L21)-LEN(SUBSTITUTE(L21,База!T$2,"")))*База!U$2+(LEN(L21)-LEN(SUBSTITUTE(L21,База!T$3,"")))*База!U$3+(LEN(L21)-LEN(SUBSTITUTE(L21,База!T$4,"")))*База!U$4+(LEN(L21)-LEN(SUBSTITUTE(L21,База!T$5,"")))*База!U$5+(LEN(L21)-LEN(SUBSTITUTE(L21,База!T$6,"")))*База!U$6+IF(M21&lt;&gt;"",VLOOKUP(M21,База!Q$2:R$5,2,0),0)+IF(N21&lt;&gt;"",База!R$6,0))</f>
        <v>500</v>
      </c>
      <c r="Q21" s="1"/>
      <c r="R21" t="str">
        <f ca="1">IF(B21&lt;&gt;B20,"[br][u]"&amp;B21&amp;":"&amp;"[/u][br]","")&amp;TEXT(C21,"00#")&amp;" "&amp;IF((E21=База!D$2)+(E21=База!D$6),"[strike]","")&amp;D21&amp;IF(H21&lt;&gt;""," ("&amp;H21&amp;")","")&amp;". "&amp;F21&amp;". "&amp;IF((E21=База!D$2)+(E21=База!D$6),"[/strike]  "&amp;O21,IF(I21&lt;&gt;"",I21,"")&amp;IF(J21&lt;&gt;""," + "&amp;J21,"")&amp;IF(K21&lt;&gt;""," + Броня("&amp;K21&amp;")","")&amp;IF(L21&lt;&gt;""," + граната ("&amp;L21&amp;")","")&amp;IF(M21&lt;&gt;""," + "&amp;M21,"")&amp;IF(M21&lt;&gt;""," + Рация",""))</f>
        <v>019 Луис Агирре (Техник). Солдат. ПП + Броня(2) + ИПП + Рация</v>
      </c>
    </row>
    <row r="22" spans="1:18" x14ac:dyDescent="0.25">
      <c r="A22" t="str">
        <f>IF(MOD(C22,2)=0,"Мобилен","Закреплен")</f>
        <v>Мобилен</v>
      </c>
      <c r="B22" t="s">
        <v>20</v>
      </c>
      <c r="C22" s="12">
        <v>20</v>
      </c>
      <c r="D22" s="10" t="s">
        <v>78</v>
      </c>
      <c r="E22" t="s">
        <v>178</v>
      </c>
      <c r="F22" t="s">
        <v>10</v>
      </c>
      <c r="G22">
        <v>28</v>
      </c>
      <c r="H22" t="str">
        <f ca="1">OFFSET(База!I$1,G22,0)</f>
        <v>Техник</v>
      </c>
      <c r="O22" t="s">
        <v>208</v>
      </c>
      <c r="P22">
        <f ca="1">IF(I22="",0,VLOOKUP(I22,База!K$2:L$12,2,0)+IF(J22&lt;&gt;"",VLOOKUP(J22,База!K$2:L$12,2,0),0)+OFFSET(База!O$2,K22,0)+(LEN(L22)-LEN(SUBSTITUTE(L22,База!T$2,"")))*База!U$2+(LEN(L22)-LEN(SUBSTITUTE(L22,База!T$3,"")))*База!U$3+(LEN(L22)-LEN(SUBSTITUTE(L22,База!T$4,"")))*База!U$4+(LEN(L22)-LEN(SUBSTITUTE(L22,База!T$5,"")))*База!U$5+(LEN(L22)-LEN(SUBSTITUTE(L22,База!T$6,"")))*База!U$6+IF(M22&lt;&gt;"",VLOOKUP(M22,База!Q$2:R$5,2,0),0)+IF(N22&lt;&gt;"",База!R$6,0))</f>
        <v>0</v>
      </c>
      <c r="Q22" s="1"/>
      <c r="R22" t="str">
        <f ca="1">IF(B22&lt;&gt;B21,"[br][u]"&amp;B22&amp;":"&amp;"[/u][br]","")&amp;TEXT(C22,"00#")&amp;" "&amp;IF((E22=База!D$2)+(E22=База!D$6),"[strike]","")&amp;D22&amp;IF(H22&lt;&gt;""," ("&amp;H22&amp;")","")&amp;". "&amp;F22&amp;". "&amp;IF((E22=База!D$2)+(E22=База!D$6),"[/strike]  "&amp;O22,IF(I22&lt;&gt;"",I22,"")&amp;IF(J22&lt;&gt;""," + "&amp;J22,"")&amp;IF(K22&lt;&gt;""," + Броня("&amp;K22&amp;")","")&amp;IF(L22&lt;&gt;""," + граната ("&amp;L22&amp;")","")&amp;IF(M22&lt;&gt;""," + "&amp;M22,"")&amp;IF(M22&lt;&gt;""," + Рация",""))</f>
        <v>020 [strike]Рикардо Бустас (Техник). Новобранец. [/strike]  Погиб в Драссене 12.10.2011</v>
      </c>
    </row>
    <row r="23" spans="1:18" x14ac:dyDescent="0.25">
      <c r="A23" t="str">
        <f>IF(MOD(C23,2)=0,"Мобилен","Закреплен")</f>
        <v>Закреплен</v>
      </c>
      <c r="B23" t="s">
        <v>20</v>
      </c>
      <c r="C23" s="12">
        <v>21</v>
      </c>
      <c r="D23" s="10" t="s">
        <v>79</v>
      </c>
      <c r="E23" t="s">
        <v>178</v>
      </c>
      <c r="F23" t="s">
        <v>10</v>
      </c>
      <c r="G23">
        <v>26</v>
      </c>
      <c r="H23" t="str">
        <f ca="1">OFFSET(База!I$1,G23,0)</f>
        <v>Инженер</v>
      </c>
      <c r="O23" t="s">
        <v>166</v>
      </c>
      <c r="P23">
        <f ca="1">IF(I23="",0,VLOOKUP(I23,База!K$2:L$12,2,0)+IF(J23&lt;&gt;"",VLOOKUP(J23,База!K$2:L$12,2,0),0)+OFFSET(База!O$2,K23,0)+(LEN(L23)-LEN(SUBSTITUTE(L23,База!T$2,"")))*База!U$2+(LEN(L23)-LEN(SUBSTITUTE(L23,База!T$3,"")))*База!U$3+(LEN(L23)-LEN(SUBSTITUTE(L23,База!T$4,"")))*База!U$4+(LEN(L23)-LEN(SUBSTITUTE(L23,База!T$5,"")))*База!U$5+(LEN(L23)-LEN(SUBSTITUTE(L23,База!T$6,"")))*База!U$6+IF(M23&lt;&gt;"",VLOOKUP(M23,База!Q$2:R$5,2,0),0)+IF(N23&lt;&gt;"",База!R$6,0))</f>
        <v>0</v>
      </c>
      <c r="Q23" s="1"/>
      <c r="R23" t="str">
        <f ca="1">IF(B23&lt;&gt;B22,"[br][u]"&amp;B23&amp;":"&amp;"[/u][br]","")&amp;TEXT(C23,"00#")&amp;" "&amp;IF((E23=База!D$2)+(E23=База!D$6),"[strike]","")&amp;D23&amp;IF(H23&lt;&gt;""," ("&amp;H23&amp;")","")&amp;". "&amp;F23&amp;". "&amp;IF((E23=База!D$2)+(E23=База!D$6),"[/strike]  "&amp;O23,IF(I23&lt;&gt;"",I23,"")&amp;IF(J23&lt;&gt;""," + "&amp;J23,"")&amp;IF(K23&lt;&gt;""," + Броня("&amp;K23&amp;")","")&amp;IF(L23&lt;&gt;""," + граната ("&amp;L23&amp;")","")&amp;IF(M23&lt;&gt;""," + "&amp;M23,"")&amp;IF(M23&lt;&gt;""," + Рация",""))</f>
        <v>021 [strike]Альфонсо Соса (Инженер). Новобранец. [/strike]  Погиб в бою 06.10.2011</v>
      </c>
    </row>
    <row r="24" spans="1:18" x14ac:dyDescent="0.25">
      <c r="A24" t="str">
        <f>IF(MOD(C24,2)=0,"Мобилен","Закреплен")</f>
        <v>Мобилен</v>
      </c>
      <c r="B24" t="s">
        <v>20</v>
      </c>
      <c r="C24" s="12">
        <v>22</v>
      </c>
      <c r="D24" s="10" t="s">
        <v>80</v>
      </c>
      <c r="E24" t="s">
        <v>178</v>
      </c>
      <c r="F24" t="s">
        <v>4</v>
      </c>
      <c r="G24">
        <v>26</v>
      </c>
      <c r="H24" t="str">
        <f ca="1">OFFSET(База!I$1,G24,0)</f>
        <v>Инженер</v>
      </c>
      <c r="O24" t="s">
        <v>208</v>
      </c>
      <c r="P24">
        <f ca="1">IF(I24="",0,VLOOKUP(I24,База!K$2:L$12,2,0)+IF(J24&lt;&gt;"",VLOOKUP(J24,База!K$2:L$12,2,0),0)+OFFSET(База!O$2,K24,0)+(LEN(L24)-LEN(SUBSTITUTE(L24,База!T$2,"")))*База!U$2+(LEN(L24)-LEN(SUBSTITUTE(L24,База!T$3,"")))*База!U$3+(LEN(L24)-LEN(SUBSTITUTE(L24,База!T$4,"")))*База!U$4+(LEN(L24)-LEN(SUBSTITUTE(L24,База!T$5,"")))*База!U$5+(LEN(L24)-LEN(SUBSTITUTE(L24,База!T$6,"")))*База!U$6+IF(M24&lt;&gt;"",VLOOKUP(M24,База!Q$2:R$5,2,0),0)+IF(N24&lt;&gt;"",База!R$6,0))</f>
        <v>0</v>
      </c>
      <c r="Q24" s="1"/>
      <c r="R24" t="str">
        <f ca="1">IF(B24&lt;&gt;B23,"[br][u]"&amp;B24&amp;":"&amp;"[/u][br]","")&amp;TEXT(C24,"00#")&amp;" "&amp;IF((E24=База!D$2)+(E24=База!D$6),"[strike]","")&amp;D24&amp;IF(H24&lt;&gt;""," ("&amp;H24&amp;")","")&amp;". "&amp;F24&amp;". "&amp;IF((E24=База!D$2)+(E24=База!D$6),"[/strike]  "&amp;O24,IF(I24&lt;&gt;"",I24,"")&amp;IF(J24&lt;&gt;""," + "&amp;J24,"")&amp;IF(K24&lt;&gt;""," + Броня("&amp;K24&amp;")","")&amp;IF(L24&lt;&gt;""," + граната ("&amp;L24&amp;")","")&amp;IF(M24&lt;&gt;""," + "&amp;M24,"")&amp;IF(M24&lt;&gt;""," + Рация",""))</f>
        <v>022 [strike]Диего Пальма (Инженер). Солдат. [/strike]  Погиб в Драссене 12.10.2011</v>
      </c>
    </row>
    <row r="25" spans="1:18" x14ac:dyDescent="0.25">
      <c r="A25" t="str">
        <f>IF(MOD(C25,2)=0,"Мобилен","Закреплен")</f>
        <v>Закреплен</v>
      </c>
      <c r="B25" t="s">
        <v>20</v>
      </c>
      <c r="C25" s="11">
        <v>23</v>
      </c>
      <c r="D25" s="10" t="s">
        <v>81</v>
      </c>
      <c r="E25" t="s">
        <v>176</v>
      </c>
      <c r="F25" t="s">
        <v>4</v>
      </c>
      <c r="G25">
        <v>9</v>
      </c>
      <c r="H25" t="str">
        <f ca="1">OFFSET(База!I$1,G25,0)</f>
        <v>Разведчик</v>
      </c>
      <c r="I25" t="s">
        <v>5</v>
      </c>
      <c r="K25" s="2">
        <v>2</v>
      </c>
      <c r="M25" s="2" t="s">
        <v>23</v>
      </c>
      <c r="P25">
        <f ca="1">IF(I25="",0,VLOOKUP(I25,База!K$2:L$12,2,0)+IF(J25&lt;&gt;"",VLOOKUP(J25,База!K$2:L$12,2,0),0)+OFFSET(База!O$2,K25,0)+(LEN(L25)-LEN(SUBSTITUTE(L25,База!T$2,"")))*База!U$2+(LEN(L25)-LEN(SUBSTITUTE(L25,База!T$3,"")))*База!U$3+(LEN(L25)-LEN(SUBSTITUTE(L25,База!T$4,"")))*База!U$4+(LEN(L25)-LEN(SUBSTITUTE(L25,База!T$5,"")))*База!U$5+(LEN(L25)-LEN(SUBSTITUTE(L25,База!T$6,"")))*База!U$6+IF(M25&lt;&gt;"",VLOOKUP(M25,База!Q$2:R$5,2,0),0)+IF(N25&lt;&gt;"",База!R$6,0))</f>
        <v>500</v>
      </c>
      <c r="Q25" s="1"/>
      <c r="R25" t="str">
        <f ca="1">IF(B25&lt;&gt;B24,"[br][u]"&amp;B25&amp;":"&amp;"[/u][br]","")&amp;TEXT(C25,"00#")&amp;" "&amp;IF((E25=База!D$2)+(E25=База!D$6),"[strike]","")&amp;D25&amp;IF(H25&lt;&gt;""," ("&amp;H25&amp;")","")&amp;". "&amp;F25&amp;". "&amp;IF((E25=База!D$2)+(E25=База!D$6),"[/strike]  "&amp;O25,IF(I25&lt;&gt;"",I25,"")&amp;IF(J25&lt;&gt;""," + "&amp;J25,"")&amp;IF(K25&lt;&gt;""," + Броня("&amp;K25&amp;")","")&amp;IF(L25&lt;&gt;""," + граната ("&amp;L25&amp;")","")&amp;IF(M25&lt;&gt;""," + "&amp;M25,"")&amp;IF(M25&lt;&gt;""," + Рация",""))</f>
        <v>023 Луис Мойя (Разведчик). Солдат. ПП + Броня(2) + ИПП + Рация</v>
      </c>
    </row>
    <row r="26" spans="1:18" x14ac:dyDescent="0.25">
      <c r="A26" t="str">
        <f>IF(MOD(C26,2)=0,"Мобилен","Закреплен")</f>
        <v>Мобилен</v>
      </c>
      <c r="B26" t="s">
        <v>20</v>
      </c>
      <c r="C26" s="11">
        <v>24</v>
      </c>
      <c r="D26" s="10" t="s">
        <v>82</v>
      </c>
      <c r="E26" t="s">
        <v>178</v>
      </c>
      <c r="F26" t="s">
        <v>10</v>
      </c>
      <c r="G26">
        <v>99</v>
      </c>
      <c r="H26" t="str">
        <f ca="1">OFFSET(База!I$1,G26,0)</f>
        <v/>
      </c>
      <c r="O26" t="s">
        <v>166</v>
      </c>
      <c r="P26">
        <f ca="1">IF(I26="",0,VLOOKUP(I26,База!K$2:L$12,2,0)+IF(J26&lt;&gt;"",VLOOKUP(J26,База!K$2:L$12,2,0),0)+OFFSET(База!O$2,K26,0)+(LEN(L26)-LEN(SUBSTITUTE(L26,База!T$2,"")))*База!U$2+(LEN(L26)-LEN(SUBSTITUTE(L26,База!T$3,"")))*База!U$3+(LEN(L26)-LEN(SUBSTITUTE(L26,База!T$4,"")))*База!U$4+(LEN(L26)-LEN(SUBSTITUTE(L26,База!T$5,"")))*База!U$5+(LEN(L26)-LEN(SUBSTITUTE(L26,База!T$6,"")))*База!U$6+IF(M26&lt;&gt;"",VLOOKUP(M26,База!Q$2:R$5,2,0),0)+IF(N26&lt;&gt;"",База!R$6,0))</f>
        <v>0</v>
      </c>
      <c r="Q26" s="1"/>
      <c r="R26" t="str">
        <f ca="1">IF(B26&lt;&gt;B25,"[br][u]"&amp;B26&amp;":"&amp;"[/u][br]","")&amp;TEXT(C26,"00#")&amp;" "&amp;IF((E26=База!D$2)+(E26=База!D$6),"[strike]","")&amp;D26&amp;IF(H26&lt;&gt;""," ("&amp;H26&amp;")","")&amp;". "&amp;F26&amp;". "&amp;IF((E26=База!D$2)+(E26=База!D$6),"[/strike]  "&amp;O26,IF(I26&lt;&gt;"",I26,"")&amp;IF(J26&lt;&gt;""," + "&amp;J26,"")&amp;IF(K26&lt;&gt;""," + Броня("&amp;K26&amp;")","")&amp;IF(L26&lt;&gt;""," + граната ("&amp;L26&amp;")","")&amp;IF(M26&lt;&gt;""," + "&amp;M26,"")&amp;IF(M26&lt;&gt;""," + Рация",""))</f>
        <v>024 [strike]Пабло Молина. Новобранец. [/strike]  Погиб в бою 06.10.2011</v>
      </c>
    </row>
    <row r="27" spans="1:18" x14ac:dyDescent="0.25">
      <c r="A27" t="str">
        <f>IF(MOD(C27,2)=0,"Мобилен","Закреплен")</f>
        <v>Закреплен</v>
      </c>
      <c r="B27" t="s">
        <v>20</v>
      </c>
      <c r="C27" s="11">
        <v>25</v>
      </c>
      <c r="D27" s="10" t="s">
        <v>83</v>
      </c>
      <c r="E27" t="s">
        <v>176</v>
      </c>
      <c r="F27" t="s">
        <v>4</v>
      </c>
      <c r="G27">
        <v>99</v>
      </c>
      <c r="H27" t="str">
        <f ca="1">OFFSET(База!I$1,G27,0)</f>
        <v/>
      </c>
      <c r="I27" t="s">
        <v>18</v>
      </c>
      <c r="K27" s="2">
        <v>2</v>
      </c>
      <c r="P27">
        <f ca="1">IF(I27="",0,VLOOKUP(I27,База!K$2:L$12,2,0)+IF(J27&lt;&gt;"",VLOOKUP(J27,База!K$2:L$12,2,0),0)+OFFSET(База!O$2,K27,0)+(LEN(L27)-LEN(SUBSTITUTE(L27,База!T$2,"")))*База!U$2+(LEN(L27)-LEN(SUBSTITUTE(L27,База!T$3,"")))*База!U$3+(LEN(L27)-LEN(SUBSTITUTE(L27,База!T$4,"")))*База!U$4+(LEN(L27)-LEN(SUBSTITUTE(L27,База!T$5,"")))*База!U$5+(LEN(L27)-LEN(SUBSTITUTE(L27,База!T$6,"")))*База!U$6+IF(M27&lt;&gt;"",VLOOKUP(M27,База!Q$2:R$5,2,0),0)+IF(N27&lt;&gt;"",База!R$6,0))</f>
        <v>200</v>
      </c>
      <c r="Q27" s="1"/>
      <c r="R27" t="str">
        <f ca="1">IF(B27&lt;&gt;B26,"[br][u]"&amp;B27&amp;":"&amp;"[/u][br]","")&amp;TEXT(C27,"00#")&amp;" "&amp;IF((E27=База!D$2)+(E27=База!D$6),"[strike]","")&amp;D27&amp;IF(H27&lt;&gt;""," ("&amp;H27&amp;")","")&amp;". "&amp;F27&amp;". "&amp;IF((E27=База!D$2)+(E27=База!D$6),"[/strike]  "&amp;O27,IF(I27&lt;&gt;"",I27,"")&amp;IF(J27&lt;&gt;""," + "&amp;J27,"")&amp;IF(K27&lt;&gt;""," + Броня("&amp;K27&amp;")","")&amp;IF(L27&lt;&gt;""," + граната ("&amp;L27&amp;")","")&amp;IF(M27&lt;&gt;""," + "&amp;M27,"")&amp;IF(M27&lt;&gt;""," + Рация",""))</f>
        <v>025 Самуэль Эскобар. Солдат. Винтовка + Броня(2)</v>
      </c>
    </row>
    <row r="28" spans="1:18" x14ac:dyDescent="0.25">
      <c r="A28" t="str">
        <f>IF(MOD(C28,2)=0,"Мобилен","Закреплен")</f>
        <v>Мобилен</v>
      </c>
      <c r="B28" t="s">
        <v>20</v>
      </c>
      <c r="C28" s="11">
        <v>26</v>
      </c>
      <c r="D28" s="10" t="s">
        <v>84</v>
      </c>
      <c r="E28" t="s">
        <v>178</v>
      </c>
      <c r="F28" t="s">
        <v>10</v>
      </c>
      <c r="G28">
        <v>99</v>
      </c>
      <c r="H28" t="str">
        <f ca="1">OFFSET(База!I$1,G28,0)</f>
        <v/>
      </c>
      <c r="O28" t="s">
        <v>166</v>
      </c>
      <c r="P28">
        <f ca="1">IF(I28="",0,VLOOKUP(I28,База!K$2:L$12,2,0)+IF(J28&lt;&gt;"",VLOOKUP(J28,База!K$2:L$12,2,0),0)+OFFSET(База!O$2,K28,0)+(LEN(L28)-LEN(SUBSTITUTE(L28,База!T$2,"")))*База!U$2+(LEN(L28)-LEN(SUBSTITUTE(L28,База!T$3,"")))*База!U$3+(LEN(L28)-LEN(SUBSTITUTE(L28,База!T$4,"")))*База!U$4+(LEN(L28)-LEN(SUBSTITUTE(L28,База!T$5,"")))*База!U$5+(LEN(L28)-LEN(SUBSTITUTE(L28,База!T$6,"")))*База!U$6+IF(M28&lt;&gt;"",VLOOKUP(M28,База!Q$2:R$5,2,0),0)+IF(N28&lt;&gt;"",База!R$6,0))</f>
        <v>0</v>
      </c>
      <c r="Q28" s="1"/>
      <c r="R28" t="str">
        <f ca="1">IF(B28&lt;&gt;B27,"[br][u]"&amp;B28&amp;":"&amp;"[/u][br]","")&amp;TEXT(C28,"00#")&amp;" "&amp;IF((E28=База!D$2)+(E28=База!D$6),"[strike]","")&amp;D28&amp;IF(H28&lt;&gt;""," ("&amp;H28&amp;")","")&amp;". "&amp;F28&amp;". "&amp;IF((E28=База!D$2)+(E28=База!D$6),"[/strike]  "&amp;O28,IF(I28&lt;&gt;"",I28,"")&amp;IF(J28&lt;&gt;""," + "&amp;J28,"")&amp;IF(K28&lt;&gt;""," + Броня("&amp;K28&amp;")","")&amp;IF(L28&lt;&gt;""," + граната ("&amp;L28&amp;")","")&amp;IF(M28&lt;&gt;""," + "&amp;M28,"")&amp;IF(M28&lt;&gt;""," + Рация",""))</f>
        <v>026 [strike]Кристиан Ромэо. Новобранец. [/strike]  Погиб в бою 06.10.2011</v>
      </c>
    </row>
    <row r="29" spans="1:18" x14ac:dyDescent="0.25">
      <c r="A29" t="str">
        <f>IF(MOD(C29,2)=0,"Мобилен","Закреплен")</f>
        <v>Закреплен</v>
      </c>
      <c r="B29" t="s">
        <v>20</v>
      </c>
      <c r="C29" s="11">
        <v>27</v>
      </c>
      <c r="D29" s="10" t="s">
        <v>85</v>
      </c>
      <c r="E29" t="s">
        <v>176</v>
      </c>
      <c r="F29" t="s">
        <v>4</v>
      </c>
      <c r="G29">
        <v>31</v>
      </c>
      <c r="H29" t="str">
        <f ca="1">OFFSET(База!I$1,G29,0)</f>
        <v>Инструктор</v>
      </c>
      <c r="I29" t="s">
        <v>18</v>
      </c>
      <c r="K29" s="2">
        <v>2</v>
      </c>
      <c r="P29">
        <f ca="1">IF(I29="",0,VLOOKUP(I29,База!K$2:L$12,2,0)+IF(J29&lt;&gt;"",VLOOKUP(J29,База!K$2:L$12,2,0),0)+OFFSET(База!O$2,K29,0)+(LEN(L29)-LEN(SUBSTITUTE(L29,База!T$2,"")))*База!U$2+(LEN(L29)-LEN(SUBSTITUTE(L29,База!T$3,"")))*База!U$3+(LEN(L29)-LEN(SUBSTITUTE(L29,База!T$4,"")))*База!U$4+(LEN(L29)-LEN(SUBSTITUTE(L29,База!T$5,"")))*База!U$5+(LEN(L29)-LEN(SUBSTITUTE(L29,База!T$6,"")))*База!U$6+IF(M29&lt;&gt;"",VLOOKUP(M29,База!Q$2:R$5,2,0),0)+IF(N29&lt;&gt;"",База!R$6,0))</f>
        <v>200</v>
      </c>
      <c r="Q29" s="1"/>
      <c r="R29" t="str">
        <f ca="1">IF(B29&lt;&gt;B28,"[br][u]"&amp;B29&amp;":"&amp;"[/u][br]","")&amp;TEXT(C29,"00#")&amp;" "&amp;IF((E29=База!D$2)+(E29=База!D$6),"[strike]","")&amp;D29&amp;IF(H29&lt;&gt;""," ("&amp;H29&amp;")","")&amp;". "&amp;F29&amp;". "&amp;IF((E29=База!D$2)+(E29=База!D$6),"[/strike]  "&amp;O29,IF(I29&lt;&gt;"",I29,"")&amp;IF(J29&lt;&gt;""," + "&amp;J29,"")&amp;IF(K29&lt;&gt;""," + Броня("&amp;K29&amp;")","")&amp;IF(L29&lt;&gt;""," + граната ("&amp;L29&amp;")","")&amp;IF(M29&lt;&gt;""," + "&amp;M29,"")&amp;IF(M29&lt;&gt;""," + Рация",""))</f>
        <v>027 Себастьян Торес (Инструктор). Солдат. Винтовка + Броня(2)</v>
      </c>
    </row>
    <row r="30" spans="1:18" x14ac:dyDescent="0.25">
      <c r="A30" t="str">
        <f>IF(MOD(C30,2)=0,"Мобилен","Закреплен")</f>
        <v>Мобилен</v>
      </c>
      <c r="B30" t="s">
        <v>20</v>
      </c>
      <c r="C30" s="11">
        <v>28</v>
      </c>
      <c r="D30" s="10" t="s">
        <v>86</v>
      </c>
      <c r="E30" t="s">
        <v>178</v>
      </c>
      <c r="F30" t="s">
        <v>10</v>
      </c>
      <c r="G30">
        <v>99</v>
      </c>
      <c r="H30" t="str">
        <f ca="1">OFFSET(База!I$1,G30,0)</f>
        <v/>
      </c>
      <c r="O30" t="s">
        <v>208</v>
      </c>
      <c r="P30">
        <f ca="1">IF(I30="",0,VLOOKUP(I30,База!K$2:L$12,2,0)+IF(J30&lt;&gt;"",VLOOKUP(J30,База!K$2:L$12,2,0),0)+OFFSET(База!O$2,K30,0)+(LEN(L30)-LEN(SUBSTITUTE(L30,База!T$2,"")))*База!U$2+(LEN(L30)-LEN(SUBSTITUTE(L30,База!T$3,"")))*База!U$3+(LEN(L30)-LEN(SUBSTITUTE(L30,База!T$4,"")))*База!U$4+(LEN(L30)-LEN(SUBSTITUTE(L30,База!T$5,"")))*База!U$5+(LEN(L30)-LEN(SUBSTITUTE(L30,База!T$6,"")))*База!U$6+IF(M30&lt;&gt;"",VLOOKUP(M30,База!Q$2:R$5,2,0),0)+IF(N30&lt;&gt;"",База!R$6,0))</f>
        <v>0</v>
      </c>
      <c r="Q30" s="1"/>
      <c r="R30" t="str">
        <f ca="1">IF(B30&lt;&gt;B29,"[br][u]"&amp;B30&amp;":"&amp;"[/u][br]","")&amp;TEXT(C30,"00#")&amp;" "&amp;IF((E30=База!D$2)+(E30=База!D$6),"[strike]","")&amp;D30&amp;IF(H30&lt;&gt;""," ("&amp;H30&amp;")","")&amp;". "&amp;F30&amp;". "&amp;IF((E30=База!D$2)+(E30=База!D$6),"[/strike]  "&amp;O30,IF(I30&lt;&gt;"",I30,"")&amp;IF(J30&lt;&gt;""," + "&amp;J30,"")&amp;IF(K30&lt;&gt;""," + Броня("&amp;K30&amp;")","")&amp;IF(L30&lt;&gt;""," + граната ("&amp;L30&amp;")","")&amp;IF(M30&lt;&gt;""," + "&amp;M30,"")&amp;IF(M30&lt;&gt;""," + Рация",""))</f>
        <v>028 [strike]Висенте Серрано. Новобранец. [/strike]  Погиб в Драссене 12.10.2011</v>
      </c>
    </row>
    <row r="31" spans="1:18" x14ac:dyDescent="0.25">
      <c r="A31" t="str">
        <f>IF(MOD(C31,2)=0,"Мобилен","Закреплен")</f>
        <v>Закреплен</v>
      </c>
      <c r="B31" t="s">
        <v>20</v>
      </c>
      <c r="C31" s="11">
        <v>29</v>
      </c>
      <c r="D31" s="10" t="s">
        <v>87</v>
      </c>
      <c r="E31" t="s">
        <v>176</v>
      </c>
      <c r="F31" t="s">
        <v>4</v>
      </c>
      <c r="G31">
        <v>25</v>
      </c>
      <c r="H31" t="str">
        <f ca="1">OFFSET(База!I$1,G31,0)</f>
        <v>Артиллерист</v>
      </c>
      <c r="I31" t="s">
        <v>5</v>
      </c>
      <c r="K31" s="2">
        <v>2</v>
      </c>
      <c r="P31">
        <f ca="1">IF(I31="",0,VLOOKUP(I31,База!K$2:L$12,2,0)+IF(J31&lt;&gt;"",VLOOKUP(J31,База!K$2:L$12,2,0),0)+OFFSET(База!O$2,K31,0)+(LEN(L31)-LEN(SUBSTITUTE(L31,База!T$2,"")))*База!U$2+(LEN(L31)-LEN(SUBSTITUTE(L31,База!T$3,"")))*База!U$3+(LEN(L31)-LEN(SUBSTITUTE(L31,База!T$4,"")))*База!U$4+(LEN(L31)-LEN(SUBSTITUTE(L31,База!T$5,"")))*База!U$5+(LEN(L31)-LEN(SUBSTITUTE(L31,База!T$6,"")))*База!U$6+IF(M31&lt;&gt;"",VLOOKUP(M31,База!Q$2:R$5,2,0),0)+IF(N31&lt;&gt;"",База!R$6,0))</f>
        <v>300</v>
      </c>
      <c r="Q31" s="1"/>
      <c r="R31" t="str">
        <f ca="1">IF(B31&lt;&gt;B30,"[br][u]"&amp;B31&amp;":"&amp;"[/u][br]","")&amp;TEXT(C31,"00#")&amp;" "&amp;IF((E31=База!D$2)+(E31=База!D$6),"[strike]","")&amp;D31&amp;IF(H31&lt;&gt;""," ("&amp;H31&amp;")","")&amp;". "&amp;F31&amp;". "&amp;IF((E31=База!D$2)+(E31=База!D$6),"[/strike]  "&amp;O31,IF(I31&lt;&gt;"",I31,"")&amp;IF(J31&lt;&gt;""," + "&amp;J31,"")&amp;IF(K31&lt;&gt;""," + Броня("&amp;K31&amp;")","")&amp;IF(L31&lt;&gt;""," + граната ("&amp;L31&amp;")","")&amp;IF(M31&lt;&gt;""," + "&amp;M31,"")&amp;IF(M31&lt;&gt;""," + Рация",""))</f>
        <v>029 Хосе Мартин (Артиллерист). Солдат. ПП + Броня(2)</v>
      </c>
    </row>
    <row r="32" spans="1:18" x14ac:dyDescent="0.25">
      <c r="A32" t="str">
        <f>IF(MOD(C32,2)=0,"Мобилен","Закреплен")</f>
        <v>Мобилен</v>
      </c>
      <c r="B32" t="s">
        <v>20</v>
      </c>
      <c r="C32" s="11">
        <v>30</v>
      </c>
      <c r="D32" s="10" t="s">
        <v>88</v>
      </c>
      <c r="E32" t="s">
        <v>176</v>
      </c>
      <c r="F32" t="s">
        <v>3</v>
      </c>
      <c r="G32">
        <v>16</v>
      </c>
      <c r="H32" t="str">
        <f ca="1">OFFSET(База!I$1,G32,0)</f>
        <v>Снайпер</v>
      </c>
      <c r="I32" t="s">
        <v>183</v>
      </c>
      <c r="J32" t="s">
        <v>184</v>
      </c>
      <c r="K32" s="2">
        <v>4</v>
      </c>
      <c r="L32" s="2" t="s">
        <v>163</v>
      </c>
      <c r="M32" s="2" t="s">
        <v>23</v>
      </c>
      <c r="P32">
        <f ca="1">IF(I32="",0,VLOOKUP(I32,База!K$2:L$12,2,0)+IF(J32&lt;&gt;"",VLOOKUP(J32,База!K$2:L$12,2,0),0)+OFFSET(База!O$2,K32,0)+(LEN(L32)-LEN(SUBSTITUTE(L32,База!T$2,"")))*База!U$2+(LEN(L32)-LEN(SUBSTITUTE(L32,База!T$3,"")))*База!U$3+(LEN(L32)-LEN(SUBSTITUTE(L32,База!T$4,"")))*База!U$4+(LEN(L32)-LEN(SUBSTITUTE(L32,База!T$5,"")))*База!U$5+(LEN(L32)-LEN(SUBSTITUTE(L32,База!T$6,"")))*База!U$6+IF(M32&lt;&gt;"",VLOOKUP(M32,База!Q$2:R$5,2,0),0)+IF(N32&lt;&gt;"",База!R$6,0))</f>
        <v>2300</v>
      </c>
      <c r="Q32" s="1"/>
      <c r="R32" t="str">
        <f ca="1">IF(B32&lt;&gt;B31,"[br][u]"&amp;B32&amp;":"&amp;"[/u][br]","")&amp;TEXT(C32,"00#")&amp;" "&amp;IF((E32=База!D$2)+(E32=База!D$6),"[strike]","")&amp;D32&amp;IF(H32&lt;&gt;""," ("&amp;H32&amp;")","")&amp;". "&amp;F32&amp;". "&amp;IF((E32=База!D$2)+(E32=База!D$6),"[/strike]  "&amp;O32,IF(I32&lt;&gt;"",I32,"")&amp;IF(J32&lt;&gt;""," + "&amp;J32,"")&amp;IF(K32&lt;&gt;""," + Броня("&amp;K32&amp;")","")&amp;IF(L32&lt;&gt;""," + граната ("&amp;L32&amp;")","")&amp;IF(M32&lt;&gt;""," + "&amp;M32,"")&amp;IF(M32&lt;&gt;""," + Рация",""))</f>
        <v>030 Николас Эскобар (Снайпер). Гвардеец. Автомат + Пулемет + Броня(4) + граната (Д) + ИПП + Рация</v>
      </c>
    </row>
    <row r="33" spans="1:18" x14ac:dyDescent="0.25">
      <c r="A33" t="str">
        <f>IF(MOD(C33,2)=0,"Мобилен","Закреплен")</f>
        <v>Закреплен</v>
      </c>
      <c r="B33" t="s">
        <v>20</v>
      </c>
      <c r="C33" s="11">
        <v>31</v>
      </c>
      <c r="D33" s="10" t="s">
        <v>89</v>
      </c>
      <c r="E33" t="s">
        <v>176</v>
      </c>
      <c r="F33" t="s">
        <v>4</v>
      </c>
      <c r="G33">
        <v>4</v>
      </c>
      <c r="H33" t="str">
        <f ca="1">OFFSET(База!I$1,G33,0)</f>
        <v>Санитар</v>
      </c>
      <c r="I33" t="s">
        <v>5</v>
      </c>
      <c r="K33" s="2">
        <v>2</v>
      </c>
      <c r="P33">
        <f ca="1">IF(I33="",0,VLOOKUP(I33,База!K$2:L$12,2,0)+IF(J33&lt;&gt;"",VLOOKUP(J33,База!K$2:L$12,2,0),0)+OFFSET(База!O$2,K33,0)+(LEN(L33)-LEN(SUBSTITUTE(L33,База!T$2,"")))*База!U$2+(LEN(L33)-LEN(SUBSTITUTE(L33,База!T$3,"")))*База!U$3+(LEN(L33)-LEN(SUBSTITUTE(L33,База!T$4,"")))*База!U$4+(LEN(L33)-LEN(SUBSTITUTE(L33,База!T$5,"")))*База!U$5+(LEN(L33)-LEN(SUBSTITUTE(L33,База!T$6,"")))*База!U$6+IF(M33&lt;&gt;"",VLOOKUP(M33,База!Q$2:R$5,2,0),0)+IF(N33&lt;&gt;"",База!R$6,0))</f>
        <v>300</v>
      </c>
      <c r="Q33" s="1"/>
      <c r="R33" t="str">
        <f ca="1">IF(B33&lt;&gt;B32,"[br][u]"&amp;B33&amp;":"&amp;"[/u][br]","")&amp;TEXT(C33,"00#")&amp;" "&amp;IF((E33=База!D$2)+(E33=База!D$6),"[strike]","")&amp;D33&amp;IF(H33&lt;&gt;""," ("&amp;H33&amp;")","")&amp;". "&amp;F33&amp;". "&amp;IF((E33=База!D$2)+(E33=База!D$6),"[/strike]  "&amp;O33,IF(I33&lt;&gt;"",I33,"")&amp;IF(J33&lt;&gt;""," + "&amp;J33,"")&amp;IF(K33&lt;&gt;""," + Броня("&amp;K33&amp;")","")&amp;IF(L33&lt;&gt;""," + граната ("&amp;L33&amp;")","")&amp;IF(M33&lt;&gt;""," + "&amp;M33,"")&amp;IF(M33&lt;&gt;""," + Рация",""))</f>
        <v>031 Ана Вильбальбо (Санитар). Солдат. ПП + Броня(2)</v>
      </c>
    </row>
    <row r="34" spans="1:18" x14ac:dyDescent="0.25">
      <c r="A34" t="str">
        <f>IF(MOD(C34,2)=0,"Мобилен","Закреплен")</f>
        <v>Мобилен</v>
      </c>
      <c r="B34" t="s">
        <v>20</v>
      </c>
      <c r="C34" s="11">
        <v>32</v>
      </c>
      <c r="D34" s="10" t="s">
        <v>90</v>
      </c>
      <c r="E34" t="s">
        <v>177</v>
      </c>
      <c r="F34" t="s">
        <v>3</v>
      </c>
      <c r="G34">
        <v>99</v>
      </c>
      <c r="H34" t="str">
        <f ca="1">OFFSET(База!I$1,G34,0)</f>
        <v/>
      </c>
      <c r="I34" t="s">
        <v>5</v>
      </c>
      <c r="K34" s="2">
        <v>2</v>
      </c>
      <c r="M34" s="2" t="s">
        <v>23</v>
      </c>
      <c r="P34">
        <f ca="1">IF(I34="",0,VLOOKUP(I34,База!K$2:L$12,2,0)+IF(J34&lt;&gt;"",VLOOKUP(J34,База!K$2:L$12,2,0),0)+OFFSET(База!O$2,K34,0)+(LEN(L34)-LEN(SUBSTITUTE(L34,База!T$2,"")))*База!U$2+(LEN(L34)-LEN(SUBSTITUTE(L34,База!T$3,"")))*База!U$3+(LEN(L34)-LEN(SUBSTITUTE(L34,База!T$4,"")))*База!U$4+(LEN(L34)-LEN(SUBSTITUTE(L34,База!T$5,"")))*База!U$5+(LEN(L34)-LEN(SUBSTITUTE(L34,База!T$6,"")))*База!U$6+IF(M34&lt;&gt;"",VLOOKUP(M34,База!Q$2:R$5,2,0),0)+IF(N34&lt;&gt;"",База!R$6,0))</f>
        <v>500</v>
      </c>
      <c r="Q34" s="1"/>
      <c r="R34" t="str">
        <f ca="1">IF(B34&lt;&gt;B33,"[br][u]"&amp;B34&amp;":"&amp;"[/u][br]","")&amp;TEXT(C34,"00#")&amp;" "&amp;IF((E34=База!D$2)+(E34=База!D$6),"[strike]","")&amp;D34&amp;IF(H34&lt;&gt;""," ("&amp;H34&amp;")","")&amp;". "&amp;F34&amp;". "&amp;IF((E34=База!D$2)+(E34=База!D$6),"[/strike]  "&amp;O34,IF(I34&lt;&gt;"",I34,"")&amp;IF(J34&lt;&gt;""," + "&amp;J34,"")&amp;IF(K34&lt;&gt;""," + Броня("&amp;K34&amp;")","")&amp;IF(L34&lt;&gt;""," + граната ("&amp;L34&amp;")","")&amp;IF(M34&lt;&gt;""," + "&amp;M34,"")&amp;IF(M34&lt;&gt;""," + Рация",""))</f>
        <v>032 Игнасио Пинта. Гвардеец. ПП + Броня(2) + ИПП + Рация</v>
      </c>
    </row>
    <row r="35" spans="1:18" x14ac:dyDescent="0.25">
      <c r="A35" t="str">
        <f>IF(MOD(C35,2)=0,"Мобилен","Закреплен")</f>
        <v>Закреплен</v>
      </c>
      <c r="B35" t="s">
        <v>20</v>
      </c>
      <c r="C35" s="11">
        <v>33</v>
      </c>
      <c r="D35" s="10" t="s">
        <v>91</v>
      </c>
      <c r="E35" t="s">
        <v>176</v>
      </c>
      <c r="F35" t="s">
        <v>4</v>
      </c>
      <c r="G35">
        <v>99</v>
      </c>
      <c r="H35" t="str">
        <f ca="1">OFFSET(База!I$1,G35,0)</f>
        <v/>
      </c>
      <c r="I35" t="s">
        <v>5</v>
      </c>
      <c r="K35" s="2">
        <v>2</v>
      </c>
      <c r="M35" s="2" t="s">
        <v>23</v>
      </c>
      <c r="P35">
        <f ca="1">IF(I35="",0,VLOOKUP(I35,База!K$2:L$12,2,0)+IF(J35&lt;&gt;"",VLOOKUP(J35,База!K$2:L$12,2,0),0)+OFFSET(База!O$2,K35,0)+(LEN(L35)-LEN(SUBSTITUTE(L35,База!T$2,"")))*База!U$2+(LEN(L35)-LEN(SUBSTITUTE(L35,База!T$3,"")))*База!U$3+(LEN(L35)-LEN(SUBSTITUTE(L35,База!T$4,"")))*База!U$4+(LEN(L35)-LEN(SUBSTITUTE(L35,База!T$5,"")))*База!U$5+(LEN(L35)-LEN(SUBSTITUTE(L35,База!T$6,"")))*База!U$6+IF(M35&lt;&gt;"",VLOOKUP(M35,База!Q$2:R$5,2,0),0)+IF(N35&lt;&gt;"",База!R$6,0))</f>
        <v>500</v>
      </c>
      <c r="Q35" s="1"/>
      <c r="R35" t="str">
        <f ca="1">IF(B35&lt;&gt;B34,"[br][u]"&amp;B35&amp;":"&amp;"[/u][br]","")&amp;TEXT(C35,"00#")&amp;" "&amp;IF((E35=База!D$2)+(E35=База!D$6),"[strike]","")&amp;D35&amp;IF(H35&lt;&gt;""," ("&amp;H35&amp;")","")&amp;". "&amp;F35&amp;". "&amp;IF((E35=База!D$2)+(E35=База!D$6),"[/strike]  "&amp;O35,IF(I35&lt;&gt;"",I35,"")&amp;IF(J35&lt;&gt;""," + "&amp;J35,"")&amp;IF(K35&lt;&gt;""," + Броня("&amp;K35&amp;")","")&amp;IF(L35&lt;&gt;""," + граната ("&amp;L35&amp;")","")&amp;IF(M35&lt;&gt;""," + "&amp;M35,"")&amp;IF(M35&lt;&gt;""," + Рация",""))</f>
        <v>033 Адриан Перальта. Солдат. ПП + Броня(2) + ИПП + Рация</v>
      </c>
    </row>
    <row r="36" spans="1:18" x14ac:dyDescent="0.25">
      <c r="A36" t="str">
        <f>IF(MOD(C36,2)=0,"Мобилен","Закреплен")</f>
        <v>Мобилен</v>
      </c>
      <c r="B36" t="s">
        <v>20</v>
      </c>
      <c r="C36" s="11">
        <v>34</v>
      </c>
      <c r="D36" s="10" t="s">
        <v>92</v>
      </c>
      <c r="E36" t="s">
        <v>177</v>
      </c>
      <c r="F36" t="s">
        <v>3</v>
      </c>
      <c r="G36">
        <v>99</v>
      </c>
      <c r="H36" t="str">
        <f ca="1">OFFSET(База!I$1,G36,0)</f>
        <v/>
      </c>
      <c r="I36" t="s">
        <v>183</v>
      </c>
      <c r="K36" s="2">
        <v>3</v>
      </c>
      <c r="L36" s="2" t="s">
        <v>163</v>
      </c>
      <c r="M36" s="2" t="s">
        <v>23</v>
      </c>
      <c r="P36">
        <f ca="1">IF(I36="",0,VLOOKUP(I36,База!K$2:L$12,2,0)+IF(J36&lt;&gt;"",VLOOKUP(J36,База!K$2:L$12,2,0),0)+OFFSET(База!O$2,K36,0)+(LEN(L36)-LEN(SUBSTITUTE(L36,База!T$2,"")))*База!U$2+(LEN(L36)-LEN(SUBSTITUTE(L36,База!T$3,"")))*База!U$3+(LEN(L36)-LEN(SUBSTITUTE(L36,База!T$4,"")))*База!U$4+(LEN(L36)-LEN(SUBSTITUTE(L36,База!T$5,"")))*База!U$5+(LEN(L36)-LEN(SUBSTITUTE(L36,База!T$6,"")))*База!U$6+IF(M36&lt;&gt;"",VLOOKUP(M36,База!Q$2:R$5,2,0),0)+IF(N36&lt;&gt;"",База!R$6,0))</f>
        <v>1050</v>
      </c>
      <c r="Q36" s="1"/>
      <c r="R36" t="str">
        <f ca="1">IF(B36&lt;&gt;B35,"[br][u]"&amp;B36&amp;":"&amp;"[/u][br]","")&amp;TEXT(C36,"00#")&amp;" "&amp;IF((E36=База!D$2)+(E36=База!D$6),"[strike]","")&amp;D36&amp;IF(H36&lt;&gt;""," ("&amp;H36&amp;")","")&amp;". "&amp;F36&amp;". "&amp;IF((E36=База!D$2)+(E36=База!D$6),"[/strike]  "&amp;O36,IF(I36&lt;&gt;"",I36,"")&amp;IF(J36&lt;&gt;""," + "&amp;J36,"")&amp;IF(K36&lt;&gt;""," + Броня("&amp;K36&amp;")","")&amp;IF(L36&lt;&gt;""," + граната ("&amp;L36&amp;")","")&amp;IF(M36&lt;&gt;""," + "&amp;M36,"")&amp;IF(M36&lt;&gt;""," + Рация",""))</f>
        <v>034 Серьео Касада. Гвардеец. Автомат + Броня(3) + граната (Д) + ИПП + Рация</v>
      </c>
    </row>
    <row r="37" spans="1:18" x14ac:dyDescent="0.25">
      <c r="A37" t="str">
        <f>IF(MOD(C37,2)=0,"Мобилен","Закреплен")</f>
        <v>Закреплен</v>
      </c>
      <c r="B37" t="s">
        <v>20</v>
      </c>
      <c r="C37" s="11">
        <v>35</v>
      </c>
      <c r="D37" s="10" t="s">
        <v>93</v>
      </c>
      <c r="E37" t="s">
        <v>176</v>
      </c>
      <c r="F37" t="s">
        <v>10</v>
      </c>
      <c r="G37">
        <v>99</v>
      </c>
      <c r="H37" t="str">
        <f ca="1">OFFSET(База!I$1,G37,0)</f>
        <v/>
      </c>
      <c r="I37" t="s">
        <v>5</v>
      </c>
      <c r="K37" s="2">
        <v>2</v>
      </c>
      <c r="M37" s="2" t="s">
        <v>23</v>
      </c>
      <c r="P37">
        <f ca="1">IF(I37="",0,VLOOKUP(I37,База!K$2:L$12,2,0)+IF(J37&lt;&gt;"",VLOOKUP(J37,База!K$2:L$12,2,0),0)+OFFSET(База!O$2,K37,0)+(LEN(L37)-LEN(SUBSTITUTE(L37,База!T$2,"")))*База!U$2+(LEN(L37)-LEN(SUBSTITUTE(L37,База!T$3,"")))*База!U$3+(LEN(L37)-LEN(SUBSTITUTE(L37,База!T$4,"")))*База!U$4+(LEN(L37)-LEN(SUBSTITUTE(L37,База!T$5,"")))*База!U$5+(LEN(L37)-LEN(SUBSTITUTE(L37,База!T$6,"")))*База!U$6+IF(M37&lt;&gt;"",VLOOKUP(M37,База!Q$2:R$5,2,0),0)+IF(N37&lt;&gt;"",База!R$6,0))</f>
        <v>500</v>
      </c>
      <c r="Q37" s="1"/>
      <c r="R37" t="str">
        <f ca="1">IF(B37&lt;&gt;B36,"[br][u]"&amp;B37&amp;":"&amp;"[/u][br]","")&amp;TEXT(C37,"00#")&amp;" "&amp;IF((E37=База!D$2)+(E37=База!D$6),"[strike]","")&amp;D37&amp;IF(H37&lt;&gt;""," ("&amp;H37&amp;")","")&amp;". "&amp;F37&amp;". "&amp;IF((E37=База!D$2)+(E37=База!D$6),"[/strike]  "&amp;O37,IF(I37&lt;&gt;"",I37,"")&amp;IF(J37&lt;&gt;""," + "&amp;J37,"")&amp;IF(K37&lt;&gt;""," + Броня("&amp;K37&amp;")","")&amp;IF(L37&lt;&gt;""," + граната ("&amp;L37&amp;")","")&amp;IF(M37&lt;&gt;""," + "&amp;M37,"")&amp;IF(M37&lt;&gt;""," + Рация",""))</f>
        <v>035 Анхель Саласар. Новобранец. ПП + Броня(2) + ИПП + Рация</v>
      </c>
    </row>
    <row r="38" spans="1:18" x14ac:dyDescent="0.25">
      <c r="A38" t="str">
        <f>IF(MOD(C38,2)=0,"Мобилен","Закреплен")</f>
        <v>Мобилен</v>
      </c>
      <c r="B38" t="s">
        <v>20</v>
      </c>
      <c r="C38" s="11">
        <v>36</v>
      </c>
      <c r="D38" s="10" t="s">
        <v>94</v>
      </c>
      <c r="E38" t="s">
        <v>178</v>
      </c>
      <c r="F38" t="s">
        <v>10</v>
      </c>
      <c r="G38">
        <v>99</v>
      </c>
      <c r="H38" t="str">
        <f ca="1">OFFSET(База!I$1,G38,0)</f>
        <v/>
      </c>
      <c r="O38" t="s">
        <v>208</v>
      </c>
      <c r="P38">
        <f ca="1">IF(I38="",0,VLOOKUP(I38,База!K$2:L$12,2,0)+IF(J38&lt;&gt;"",VLOOKUP(J38,База!K$2:L$12,2,0),0)+OFFSET(База!O$2,K38,0)+(LEN(L38)-LEN(SUBSTITUTE(L38,База!T$2,"")))*База!U$2+(LEN(L38)-LEN(SUBSTITUTE(L38,База!T$3,"")))*База!U$3+(LEN(L38)-LEN(SUBSTITUTE(L38,База!T$4,"")))*База!U$4+(LEN(L38)-LEN(SUBSTITUTE(L38,База!T$5,"")))*База!U$5+(LEN(L38)-LEN(SUBSTITUTE(L38,База!T$6,"")))*База!U$6+IF(M38&lt;&gt;"",VLOOKUP(M38,База!Q$2:R$5,2,0),0)+IF(N38&lt;&gt;"",База!R$6,0))</f>
        <v>0</v>
      </c>
      <c r="Q38" s="1"/>
      <c r="R38" t="str">
        <f ca="1">IF(B38&lt;&gt;B37,"[br][u]"&amp;B38&amp;":"&amp;"[/u][br]","")&amp;TEXT(C38,"00#")&amp;" "&amp;IF((E38=База!D$2)+(E38=База!D$6),"[strike]","")&amp;D38&amp;IF(H38&lt;&gt;""," ("&amp;H38&amp;")","")&amp;". "&amp;F38&amp;". "&amp;IF((E38=База!D$2)+(E38=База!D$6),"[/strike]  "&amp;O38,IF(I38&lt;&gt;"",I38,"")&amp;IF(J38&lt;&gt;""," + "&amp;J38,"")&amp;IF(K38&lt;&gt;""," + Броня("&amp;K38&amp;")","")&amp;IF(L38&lt;&gt;""," + граната ("&amp;L38&amp;")","")&amp;IF(M38&lt;&gt;""," + "&amp;M38,"")&amp;IF(M38&lt;&gt;""," + Рация",""))</f>
        <v>036 [strike]Даминго Комберо. Новобранец. [/strike]  Погиб в Драссене 12.10.2011</v>
      </c>
    </row>
    <row r="39" spans="1:18" x14ac:dyDescent="0.25">
      <c r="A39" t="str">
        <f>IF(MOD(C39,2)=0,"Мобилен","Закреплен")</f>
        <v>Закреплен</v>
      </c>
      <c r="B39" t="s">
        <v>20</v>
      </c>
      <c r="C39" s="11">
        <v>37</v>
      </c>
      <c r="D39" s="10" t="s">
        <v>95</v>
      </c>
      <c r="E39" t="s">
        <v>176</v>
      </c>
      <c r="F39" t="s">
        <v>10</v>
      </c>
      <c r="G39">
        <v>99</v>
      </c>
      <c r="H39" t="str">
        <f ca="1">OFFSET(База!I$1,G39,0)</f>
        <v/>
      </c>
      <c r="I39" t="s">
        <v>5</v>
      </c>
      <c r="K39" s="2">
        <v>2</v>
      </c>
      <c r="M39" s="2" t="s">
        <v>23</v>
      </c>
      <c r="P39">
        <f ca="1">IF(I39="",0,VLOOKUP(I39,База!K$2:L$12,2,0)+IF(J39&lt;&gt;"",VLOOKUP(J39,База!K$2:L$12,2,0),0)+OFFSET(База!O$2,K39,0)+(LEN(L39)-LEN(SUBSTITUTE(L39,База!T$2,"")))*База!U$2+(LEN(L39)-LEN(SUBSTITUTE(L39,База!T$3,"")))*База!U$3+(LEN(L39)-LEN(SUBSTITUTE(L39,База!T$4,"")))*База!U$4+(LEN(L39)-LEN(SUBSTITUTE(L39,База!T$5,"")))*База!U$5+(LEN(L39)-LEN(SUBSTITUTE(L39,База!T$6,"")))*База!U$6+IF(M39&lt;&gt;"",VLOOKUP(M39,База!Q$2:R$5,2,0),0)+IF(N39&lt;&gt;"",База!R$6,0))</f>
        <v>500</v>
      </c>
      <c r="Q39" s="1"/>
      <c r="R39" t="str">
        <f ca="1">IF(B39&lt;&gt;B38,"[br][u]"&amp;B39&amp;":"&amp;"[/u][br]","")&amp;TEXT(C39,"00#")&amp;" "&amp;IF((E39=База!D$2)+(E39=База!D$6),"[strike]","")&amp;D39&amp;IF(H39&lt;&gt;""," ("&amp;H39&amp;")","")&amp;". "&amp;F39&amp;". "&amp;IF((E39=База!D$2)+(E39=База!D$6),"[/strike]  "&amp;O39,IF(I39&lt;&gt;"",I39,"")&amp;IF(J39&lt;&gt;""," + "&amp;J39,"")&amp;IF(K39&lt;&gt;""," + Броня("&amp;K39&amp;")","")&amp;IF(L39&lt;&gt;""," + граната ("&amp;L39&amp;")","")&amp;IF(M39&lt;&gt;""," + "&amp;M39,"")&amp;IF(M39&lt;&gt;""," + Рация",""))</f>
        <v>037 Хавьер Кирога. Новобранец. ПП + Броня(2) + ИПП + Рация</v>
      </c>
    </row>
    <row r="40" spans="1:18" x14ac:dyDescent="0.25">
      <c r="A40" t="str">
        <f>IF(MOD(C40,2)=0,"Мобилен","Закреплен")</f>
        <v>Мобилен</v>
      </c>
      <c r="B40" t="s">
        <v>20</v>
      </c>
      <c r="C40" s="11">
        <v>38</v>
      </c>
      <c r="D40" s="10" t="s">
        <v>96</v>
      </c>
      <c r="E40" t="s">
        <v>178</v>
      </c>
      <c r="F40" t="s">
        <v>4</v>
      </c>
      <c r="G40">
        <v>99</v>
      </c>
      <c r="H40" t="str">
        <f ca="1">OFFSET(База!I$1,G40,0)</f>
        <v/>
      </c>
      <c r="O40" t="s">
        <v>209</v>
      </c>
      <c r="P40">
        <f ca="1">IF(I40="",0,VLOOKUP(I40,База!K$2:L$12,2,0)+IF(J40&lt;&gt;"",VLOOKUP(J40,База!K$2:L$12,2,0),0)+OFFSET(База!O$2,K40,0)+(LEN(L40)-LEN(SUBSTITUTE(L40,База!T$2,"")))*База!U$2+(LEN(L40)-LEN(SUBSTITUTE(L40,База!T$3,"")))*База!U$3+(LEN(L40)-LEN(SUBSTITUTE(L40,База!T$4,"")))*База!U$4+(LEN(L40)-LEN(SUBSTITUTE(L40,База!T$5,"")))*База!U$5+(LEN(L40)-LEN(SUBSTITUTE(L40,База!T$6,"")))*База!U$6+IF(M40&lt;&gt;"",VLOOKUP(M40,База!Q$2:R$5,2,0),0)+IF(N40&lt;&gt;"",База!R$6,0))</f>
        <v>0</v>
      </c>
      <c r="Q40" s="1"/>
      <c r="R40" t="str">
        <f ca="1">IF(B40&lt;&gt;B39,"[br][u]"&amp;B40&amp;":"&amp;"[/u][br]","")&amp;TEXT(C40,"00#")&amp;" "&amp;IF((E40=База!D$2)+(E40=База!D$6),"[strike]","")&amp;D40&amp;IF(H40&lt;&gt;""," ("&amp;H40&amp;")","")&amp;". "&amp;F40&amp;". "&amp;IF((E40=База!D$2)+(E40=База!D$6),"[/strike]  "&amp;O40,IF(I40&lt;&gt;"",I40,"")&amp;IF(J40&lt;&gt;""," + "&amp;J40,"")&amp;IF(K40&lt;&gt;""," + Броня("&amp;K40&amp;")","")&amp;IF(L40&lt;&gt;""," + граната ("&amp;L40&amp;")","")&amp;IF(M40&lt;&gt;""," + "&amp;M40,"")&amp;IF(M40&lt;&gt;""," + Рация",""))</f>
        <v>038 [strike]Рафаэль Кинтана. Солдат. [/strike]  Умер от ран в Драссене 15.10.2011</v>
      </c>
    </row>
    <row r="41" spans="1:18" x14ac:dyDescent="0.25">
      <c r="A41" t="str">
        <f>IF(MOD(C41,2)=0,"Мобилен","Закреплен")</f>
        <v>Закреплен</v>
      </c>
      <c r="B41" t="s">
        <v>20</v>
      </c>
      <c r="C41" s="11">
        <v>39</v>
      </c>
      <c r="D41" s="10" t="s">
        <v>97</v>
      </c>
      <c r="E41" t="s">
        <v>176</v>
      </c>
      <c r="F41" t="s">
        <v>10</v>
      </c>
      <c r="G41">
        <v>99</v>
      </c>
      <c r="H41" t="str">
        <f ca="1">OFFSET(База!I$1,G41,0)</f>
        <v/>
      </c>
      <c r="I41" t="s">
        <v>19</v>
      </c>
      <c r="K41" s="2">
        <v>2</v>
      </c>
      <c r="P41">
        <f ca="1">IF(I41="",0,VLOOKUP(I41,База!K$2:L$12,2,0)+IF(J41&lt;&gt;"",VLOOKUP(J41,База!K$2:L$12,2,0),0)+OFFSET(База!O$2,K41,0)+(LEN(L41)-LEN(SUBSTITUTE(L41,База!T$2,"")))*База!U$2+(LEN(L41)-LEN(SUBSTITUTE(L41,База!T$3,"")))*База!U$3+(LEN(L41)-LEN(SUBSTITUTE(L41,База!T$4,"")))*База!U$4+(LEN(L41)-LEN(SUBSTITUTE(L41,База!T$5,"")))*База!U$5+(LEN(L41)-LEN(SUBSTITUTE(L41,База!T$6,"")))*База!U$6+IF(M41&lt;&gt;"",VLOOKUP(M41,База!Q$2:R$5,2,0),0)+IF(N41&lt;&gt;"",База!R$6,0))</f>
        <v>200</v>
      </c>
      <c r="Q41" s="1"/>
      <c r="R41" t="str">
        <f ca="1">IF(B41&lt;&gt;B40,"[br][u]"&amp;B41&amp;":"&amp;"[/u][br]","")&amp;TEXT(C41,"00#")&amp;" "&amp;IF((E41=База!D$2)+(E41=База!D$6),"[strike]","")&amp;D41&amp;IF(H41&lt;&gt;""," ("&amp;H41&amp;")","")&amp;". "&amp;F41&amp;". "&amp;IF((E41=База!D$2)+(E41=База!D$6),"[/strike]  "&amp;O41,IF(I41&lt;&gt;"",I41,"")&amp;IF(J41&lt;&gt;""," + "&amp;J41,"")&amp;IF(K41&lt;&gt;""," + Броня("&amp;K41&amp;")","")&amp;IF(L41&lt;&gt;""," + граната ("&amp;L41&amp;")","")&amp;IF(M41&lt;&gt;""," + "&amp;M41,"")&amp;IF(M41&lt;&gt;""," + Рация",""))</f>
        <v>039 Хосе Торрес. Новобранец. Дробовик + Броня(2)</v>
      </c>
    </row>
    <row r="42" spans="1:18" x14ac:dyDescent="0.25">
      <c r="A42" t="str">
        <f>IF(MOD(C42,2)=0,"Мобилен","Закреплен")</f>
        <v>Мобилен</v>
      </c>
      <c r="B42" t="s">
        <v>20</v>
      </c>
      <c r="C42" s="11">
        <v>40</v>
      </c>
      <c r="D42" s="10" t="s">
        <v>98</v>
      </c>
      <c r="E42" t="s">
        <v>176</v>
      </c>
      <c r="F42" t="s">
        <v>10</v>
      </c>
      <c r="G42">
        <v>99</v>
      </c>
      <c r="H42" t="str">
        <f ca="1">OFFSET(База!I$1,G42,0)</f>
        <v/>
      </c>
      <c r="I42" t="s">
        <v>19</v>
      </c>
      <c r="K42" s="2">
        <v>2</v>
      </c>
      <c r="P42">
        <f ca="1">IF(I42="",0,VLOOKUP(I42,База!K$2:L$12,2,0)+IF(J42&lt;&gt;"",VLOOKUP(J42,База!K$2:L$12,2,0),0)+OFFSET(База!O$2,K42,0)+(LEN(L42)-LEN(SUBSTITUTE(L42,База!T$2,"")))*База!U$2+(LEN(L42)-LEN(SUBSTITUTE(L42,База!T$3,"")))*База!U$3+(LEN(L42)-LEN(SUBSTITUTE(L42,База!T$4,"")))*База!U$4+(LEN(L42)-LEN(SUBSTITUTE(L42,База!T$5,"")))*База!U$5+(LEN(L42)-LEN(SUBSTITUTE(L42,База!T$6,"")))*База!U$6+IF(M42&lt;&gt;"",VLOOKUP(M42,База!Q$2:R$5,2,0),0)+IF(N42&lt;&gt;"",База!R$6,0))</f>
        <v>200</v>
      </c>
      <c r="Q42" s="1"/>
      <c r="R42" t="str">
        <f ca="1">IF(B42&lt;&gt;B41,"[br][u]"&amp;B42&amp;":"&amp;"[/u][br]","")&amp;TEXT(C42,"00#")&amp;" "&amp;IF((E42=База!D$2)+(E42=База!D$6),"[strike]","")&amp;D42&amp;IF(H42&lt;&gt;""," ("&amp;H42&amp;")","")&amp;". "&amp;F42&amp;". "&amp;IF((E42=База!D$2)+(E42=База!D$6),"[/strike]  "&amp;O42,IF(I42&lt;&gt;"",I42,"")&amp;IF(J42&lt;&gt;""," + "&amp;J42,"")&amp;IF(K42&lt;&gt;""," + Броня("&amp;K42&amp;")","")&amp;IF(L42&lt;&gt;""," + граната ("&amp;L42&amp;")","")&amp;IF(M42&lt;&gt;""," + "&amp;M42,"")&amp;IF(M42&lt;&gt;""," + Рация",""))</f>
        <v>040 Мигель Пас. Новобранец. Дробовик + Броня(2)</v>
      </c>
    </row>
    <row r="43" spans="1:18" x14ac:dyDescent="0.25">
      <c r="A43" t="str">
        <f>IF(MOD(C43,2)=0,"Мобилен","Закреплен")</f>
        <v>Закреплен</v>
      </c>
      <c r="B43" t="s">
        <v>20</v>
      </c>
      <c r="C43" s="11">
        <v>41</v>
      </c>
      <c r="D43" s="10" t="s">
        <v>99</v>
      </c>
      <c r="E43" t="s">
        <v>176</v>
      </c>
      <c r="F43" t="s">
        <v>10</v>
      </c>
      <c r="G43">
        <v>99</v>
      </c>
      <c r="H43" t="str">
        <f ca="1">OFFSET(База!I$1,G43,0)</f>
        <v/>
      </c>
      <c r="I43" t="s">
        <v>19</v>
      </c>
      <c r="P43">
        <f ca="1">IF(I43="",0,VLOOKUP(I43,База!K$2:L$12,2,0)+IF(J43&lt;&gt;"",VLOOKUP(J43,База!K$2:L$12,2,0),0)+OFFSET(База!O$2,K43,0)+(LEN(L43)-LEN(SUBSTITUTE(L43,База!T$2,"")))*База!U$2+(LEN(L43)-LEN(SUBSTITUTE(L43,База!T$3,"")))*База!U$3+(LEN(L43)-LEN(SUBSTITUTE(L43,База!T$4,"")))*База!U$4+(LEN(L43)-LEN(SUBSTITUTE(L43,База!T$5,"")))*База!U$5+(LEN(L43)-LEN(SUBSTITUTE(L43,База!T$6,"")))*База!U$6+IF(M43&lt;&gt;"",VLOOKUP(M43,База!Q$2:R$5,2,0),0)+IF(N43&lt;&gt;"",База!R$6,0))</f>
        <v>100</v>
      </c>
      <c r="Q43" s="1"/>
      <c r="R43" t="str">
        <f ca="1">IF(B43&lt;&gt;B42,"[br][u]"&amp;B43&amp;":"&amp;"[/u][br]","")&amp;TEXT(C43,"00#")&amp;" "&amp;IF((E43=База!D$2)+(E43=База!D$6),"[strike]","")&amp;D43&amp;IF(H43&lt;&gt;""," ("&amp;H43&amp;")","")&amp;". "&amp;F43&amp;". "&amp;IF((E43=База!D$2)+(E43=База!D$6),"[/strike]  "&amp;O43,IF(I43&lt;&gt;"",I43,"")&amp;IF(J43&lt;&gt;""," + "&amp;J43,"")&amp;IF(K43&lt;&gt;""," + Броня("&amp;K43&amp;")","")&amp;IF(L43&lt;&gt;""," + граната ("&amp;L43&amp;")","")&amp;IF(M43&lt;&gt;""," + "&amp;M43,"")&amp;IF(M43&lt;&gt;""," + Рация",""))</f>
        <v>041 Антония Пласа. Новобранец. Дробовик</v>
      </c>
    </row>
    <row r="44" spans="1:18" x14ac:dyDescent="0.25">
      <c r="A44" t="str">
        <f>IF(MOD(C44,2)=0,"Мобилен","Закреплен")</f>
        <v>Мобилен</v>
      </c>
      <c r="B44" t="s">
        <v>20</v>
      </c>
      <c r="C44" s="11">
        <v>42</v>
      </c>
      <c r="D44" s="10" t="s">
        <v>100</v>
      </c>
      <c r="E44" t="s">
        <v>176</v>
      </c>
      <c r="F44" t="s">
        <v>4</v>
      </c>
      <c r="G44">
        <v>99</v>
      </c>
      <c r="H44" t="str">
        <f ca="1">OFFSET(База!I$1,G44,0)</f>
        <v/>
      </c>
      <c r="I44" t="s">
        <v>18</v>
      </c>
      <c r="K44" s="2">
        <v>2</v>
      </c>
      <c r="P44">
        <f ca="1">IF(I44="",0,VLOOKUP(I44,База!K$2:L$12,2,0)+IF(J44&lt;&gt;"",VLOOKUP(J44,База!K$2:L$12,2,0),0)+OFFSET(База!O$2,K44,0)+(LEN(L44)-LEN(SUBSTITUTE(L44,База!T$2,"")))*База!U$2+(LEN(L44)-LEN(SUBSTITUTE(L44,База!T$3,"")))*База!U$3+(LEN(L44)-LEN(SUBSTITUTE(L44,База!T$4,"")))*База!U$4+(LEN(L44)-LEN(SUBSTITUTE(L44,База!T$5,"")))*База!U$5+(LEN(L44)-LEN(SUBSTITUTE(L44,База!T$6,"")))*База!U$6+IF(M44&lt;&gt;"",VLOOKUP(M44,База!Q$2:R$5,2,0),0)+IF(N44&lt;&gt;"",База!R$6,0))</f>
        <v>200</v>
      </c>
      <c r="Q44" s="1"/>
      <c r="R44" t="str">
        <f ca="1">IF(B44&lt;&gt;B43,"[br][u]"&amp;B44&amp;":"&amp;"[/u][br]","")&amp;TEXT(C44,"00#")&amp;" "&amp;IF((E44=База!D$2)+(E44=База!D$6),"[strike]","")&amp;D44&amp;IF(H44&lt;&gt;""," ("&amp;H44&amp;")","")&amp;". "&amp;F44&amp;". "&amp;IF((E44=База!D$2)+(E44=База!D$6),"[/strike]  "&amp;O44,IF(I44&lt;&gt;"",I44,"")&amp;IF(J44&lt;&gt;""," + "&amp;J44,"")&amp;IF(K44&lt;&gt;""," + Броня("&amp;K44&amp;")","")&amp;IF(L44&lt;&gt;""," + граната ("&amp;L44&amp;")","")&amp;IF(M44&lt;&gt;""," + "&amp;M44,"")&amp;IF(M44&lt;&gt;""," + Рация",""))</f>
        <v>042 Ахель Сан-Мартин. Солдат. Винтовка + Броня(2)</v>
      </c>
    </row>
    <row r="45" spans="1:18" x14ac:dyDescent="0.25">
      <c r="A45" t="str">
        <f>IF(MOD(C45,2)=0,"Мобилен","Закреплен")</f>
        <v>Закреплен</v>
      </c>
      <c r="B45" t="s">
        <v>20</v>
      </c>
      <c r="C45" s="11">
        <v>43</v>
      </c>
      <c r="D45" s="10" t="s">
        <v>101</v>
      </c>
      <c r="E45" t="s">
        <v>176</v>
      </c>
      <c r="F45" t="s">
        <v>10</v>
      </c>
      <c r="G45">
        <v>25</v>
      </c>
      <c r="H45" t="str">
        <f ca="1">OFFSET(База!I$1,G45,0)</f>
        <v>Артиллерист</v>
      </c>
      <c r="I45" t="s">
        <v>19</v>
      </c>
      <c r="P45">
        <f ca="1">IF(I45="",0,VLOOKUP(I45,База!K$2:L$12,2,0)+IF(J45&lt;&gt;"",VLOOKUP(J45,База!K$2:L$12,2,0),0)+OFFSET(База!O$2,K45,0)+(LEN(L45)-LEN(SUBSTITUTE(L45,База!T$2,"")))*База!U$2+(LEN(L45)-LEN(SUBSTITUTE(L45,База!T$3,"")))*База!U$3+(LEN(L45)-LEN(SUBSTITUTE(L45,База!T$4,"")))*База!U$4+(LEN(L45)-LEN(SUBSTITUTE(L45,База!T$5,"")))*База!U$5+(LEN(L45)-LEN(SUBSTITUTE(L45,База!T$6,"")))*База!U$6+IF(M45&lt;&gt;"",VLOOKUP(M45,База!Q$2:R$5,2,0),0)+IF(N45&lt;&gt;"",База!R$6,0))</f>
        <v>100</v>
      </c>
      <c r="Q45" s="1"/>
      <c r="R45" t="str">
        <f ca="1">IF(B45&lt;&gt;B44,"[br][u]"&amp;B45&amp;":"&amp;"[/u][br]","")&amp;TEXT(C45,"00#")&amp;" "&amp;IF((E45=База!D$2)+(E45=База!D$6),"[strike]","")&amp;D45&amp;IF(H45&lt;&gt;""," ("&amp;H45&amp;")","")&amp;". "&amp;F45&amp;". "&amp;IF((E45=База!D$2)+(E45=База!D$6),"[/strike]  "&amp;O45,IF(I45&lt;&gt;"",I45,"")&amp;IF(J45&lt;&gt;""," + "&amp;J45,"")&amp;IF(K45&lt;&gt;""," + Броня("&amp;K45&amp;")","")&amp;IF(L45&lt;&gt;""," + граната ("&amp;L45&amp;")","")&amp;IF(M45&lt;&gt;""," + "&amp;M45,"")&amp;IF(M45&lt;&gt;""," + Рация",""))</f>
        <v>043 Бонито Кано (Артиллерист). Новобранец. Дробовик</v>
      </c>
    </row>
    <row r="46" spans="1:18" x14ac:dyDescent="0.25">
      <c r="A46" t="str">
        <f>IF(MOD(C46,2)=0,"Мобилен","Закреплен")</f>
        <v>Мобилен</v>
      </c>
      <c r="B46" t="s">
        <v>20</v>
      </c>
      <c r="C46" s="11">
        <v>44</v>
      </c>
      <c r="D46" s="10" t="s">
        <v>102</v>
      </c>
      <c r="E46" t="s">
        <v>176</v>
      </c>
      <c r="F46" t="s">
        <v>10</v>
      </c>
      <c r="G46">
        <v>99</v>
      </c>
      <c r="H46" t="str">
        <f ca="1">OFFSET(База!I$1,G46,0)</f>
        <v/>
      </c>
      <c r="I46" t="s">
        <v>19</v>
      </c>
      <c r="P46">
        <f ca="1">IF(I46="",0,VLOOKUP(I46,База!K$2:L$12,2,0)+IF(J46&lt;&gt;"",VLOOKUP(J46,База!K$2:L$12,2,0),0)+OFFSET(База!O$2,K46,0)+(LEN(L46)-LEN(SUBSTITUTE(L46,База!T$2,"")))*База!U$2+(LEN(L46)-LEN(SUBSTITUTE(L46,База!T$3,"")))*База!U$3+(LEN(L46)-LEN(SUBSTITUTE(L46,База!T$4,"")))*База!U$4+(LEN(L46)-LEN(SUBSTITUTE(L46,База!T$5,"")))*База!U$5+(LEN(L46)-LEN(SUBSTITUTE(L46,База!T$6,"")))*База!U$6+IF(M46&lt;&gt;"",VLOOKUP(M46,База!Q$2:R$5,2,0),0)+IF(N46&lt;&gt;"",База!R$6,0))</f>
        <v>100</v>
      </c>
      <c r="Q46" s="1"/>
      <c r="R46" t="str">
        <f ca="1">IF(B46&lt;&gt;B45,"[br][u]"&amp;B46&amp;":"&amp;"[/u][br]","")&amp;TEXT(C46,"00#")&amp;" "&amp;IF((E46=База!D$2)+(E46=База!D$6),"[strike]","")&amp;D46&amp;IF(H46&lt;&gt;""," ("&amp;H46&amp;")","")&amp;". "&amp;F46&amp;". "&amp;IF((E46=База!D$2)+(E46=База!D$6),"[/strike]  "&amp;O46,IF(I46&lt;&gt;"",I46,"")&amp;IF(J46&lt;&gt;""," + "&amp;J46,"")&amp;IF(K46&lt;&gt;""," + Броня("&amp;K46&amp;")","")&amp;IF(L46&lt;&gt;""," + граната ("&amp;L46&amp;")","")&amp;IF(M46&lt;&gt;""," + "&amp;M46,"")&amp;IF(M46&lt;&gt;""," + Рация",""))</f>
        <v>044 Хулия Видаль. Новобранец. Дробовик</v>
      </c>
    </row>
    <row r="47" spans="1:18" x14ac:dyDescent="0.25">
      <c r="A47" t="str">
        <f>IF(MOD(C47,2)=0,"Мобилен","Закреплен")</f>
        <v>Закреплен</v>
      </c>
      <c r="B47" t="s">
        <v>20</v>
      </c>
      <c r="C47" s="11">
        <v>45</v>
      </c>
      <c r="D47" s="10" t="s">
        <v>103</v>
      </c>
      <c r="E47" t="s">
        <v>176</v>
      </c>
      <c r="F47" t="s">
        <v>10</v>
      </c>
      <c r="G47">
        <v>99</v>
      </c>
      <c r="H47" t="str">
        <f ca="1">OFFSET(База!I$1,G47,0)</f>
        <v/>
      </c>
      <c r="I47" t="s">
        <v>19</v>
      </c>
      <c r="P47">
        <f ca="1">IF(I47="",0,VLOOKUP(I47,База!K$2:L$12,2,0)+IF(J47&lt;&gt;"",VLOOKUP(J47,База!K$2:L$12,2,0),0)+OFFSET(База!O$2,K47,0)+(LEN(L47)-LEN(SUBSTITUTE(L47,База!T$2,"")))*База!U$2+(LEN(L47)-LEN(SUBSTITUTE(L47,База!T$3,"")))*База!U$3+(LEN(L47)-LEN(SUBSTITUTE(L47,База!T$4,"")))*База!U$4+(LEN(L47)-LEN(SUBSTITUTE(L47,База!T$5,"")))*База!U$5+(LEN(L47)-LEN(SUBSTITUTE(L47,База!T$6,"")))*База!U$6+IF(M47&lt;&gt;"",VLOOKUP(M47,База!Q$2:R$5,2,0),0)+IF(N47&lt;&gt;"",База!R$6,0))</f>
        <v>100</v>
      </c>
      <c r="Q47" s="1"/>
      <c r="R47" t="str">
        <f ca="1">IF(B47&lt;&gt;B46,"[br][u]"&amp;B47&amp;":"&amp;"[/u][br]","")&amp;TEXT(C47,"00#")&amp;" "&amp;IF((E47=База!D$2)+(E47=База!D$6),"[strike]","")&amp;D47&amp;IF(H47&lt;&gt;""," ("&amp;H47&amp;")","")&amp;". "&amp;F47&amp;". "&amp;IF((E47=База!D$2)+(E47=База!D$6),"[/strike]  "&amp;O47,IF(I47&lt;&gt;"",I47,"")&amp;IF(J47&lt;&gt;""," + "&amp;J47,"")&amp;IF(K47&lt;&gt;""," + Броня("&amp;K47&amp;")","")&amp;IF(L47&lt;&gt;""," + граната ("&amp;L47&amp;")","")&amp;IF(M47&lt;&gt;""," + "&amp;M47,"")&amp;IF(M47&lt;&gt;""," + Рация",""))</f>
        <v>045 Рамон Кальдерон. Новобранец. Дробовик</v>
      </c>
    </row>
    <row r="48" spans="1:18" x14ac:dyDescent="0.25">
      <c r="A48" t="str">
        <f>IF(MOD(C48,2)=0,"Мобилен","Закреплен")</f>
        <v>Мобилен</v>
      </c>
      <c r="B48" t="s">
        <v>20</v>
      </c>
      <c r="C48" s="11">
        <v>46</v>
      </c>
      <c r="D48" s="10" t="s">
        <v>104</v>
      </c>
      <c r="E48" t="s">
        <v>176</v>
      </c>
      <c r="F48" t="s">
        <v>4</v>
      </c>
      <c r="G48">
        <v>99</v>
      </c>
      <c r="H48" t="str">
        <f ca="1">OFFSET(База!I$1,G48,0)</f>
        <v/>
      </c>
      <c r="I48" t="s">
        <v>19</v>
      </c>
      <c r="P48">
        <f ca="1">IF(I48="",0,VLOOKUP(I48,База!K$2:L$12,2,0)+IF(J48&lt;&gt;"",VLOOKUP(J48,База!K$2:L$12,2,0),0)+OFFSET(База!O$2,K48,0)+(LEN(L48)-LEN(SUBSTITUTE(L48,База!T$2,"")))*База!U$2+(LEN(L48)-LEN(SUBSTITUTE(L48,База!T$3,"")))*База!U$3+(LEN(L48)-LEN(SUBSTITUTE(L48,База!T$4,"")))*База!U$4+(LEN(L48)-LEN(SUBSTITUTE(L48,База!T$5,"")))*База!U$5+(LEN(L48)-LEN(SUBSTITUTE(L48,База!T$6,"")))*База!U$6+IF(M48&lt;&gt;"",VLOOKUP(M48,База!Q$2:R$5,2,0),0)+IF(N48&lt;&gt;"",База!R$6,0))</f>
        <v>100</v>
      </c>
      <c r="Q48" s="1"/>
      <c r="R48" t="str">
        <f ca="1">IF(B48&lt;&gt;B47,"[br][u]"&amp;B48&amp;":"&amp;"[/u][br]","")&amp;TEXT(C48,"00#")&amp;" "&amp;IF((E48=База!D$2)+(E48=База!D$6),"[strike]","")&amp;D48&amp;IF(H48&lt;&gt;""," ("&amp;H48&amp;")","")&amp;". "&amp;F48&amp;". "&amp;IF((E48=База!D$2)+(E48=База!D$6),"[/strike]  "&amp;O48,IF(I48&lt;&gt;"",I48,"")&amp;IF(J48&lt;&gt;""," + "&amp;J48,"")&amp;IF(K48&lt;&gt;""," + Броня("&amp;K48&amp;")","")&amp;IF(L48&lt;&gt;""," + граната ("&amp;L48&amp;")","")&amp;IF(M48&lt;&gt;""," + "&amp;M48,"")&amp;IF(M48&lt;&gt;""," + Рация",""))</f>
        <v>046 Хуан Родригес. Солдат. Дробовик</v>
      </c>
    </row>
    <row r="49" spans="1:18" x14ac:dyDescent="0.25">
      <c r="A49" t="str">
        <f>IF(MOD(C49,2)=0,"Мобилен","Закреплен")</f>
        <v>Закреплен</v>
      </c>
      <c r="B49" t="s">
        <v>20</v>
      </c>
      <c r="C49" s="11">
        <v>47</v>
      </c>
      <c r="D49" s="13" t="s">
        <v>105</v>
      </c>
      <c r="E49" t="s">
        <v>176</v>
      </c>
      <c r="F49" t="s">
        <v>10</v>
      </c>
      <c r="G49">
        <v>99</v>
      </c>
      <c r="H49" t="str">
        <f ca="1">OFFSET(База!I$1,G49,0)</f>
        <v/>
      </c>
      <c r="I49" t="s">
        <v>19</v>
      </c>
      <c r="P49">
        <f ca="1">IF(I49="",0,VLOOKUP(I49,База!K$2:L$12,2,0)+IF(J49&lt;&gt;"",VLOOKUP(J49,База!K$2:L$12,2,0),0)+OFFSET(База!O$2,K49,0)+(LEN(L49)-LEN(SUBSTITUTE(L49,База!T$2,"")))*База!U$2+(LEN(L49)-LEN(SUBSTITUTE(L49,База!T$3,"")))*База!U$3+(LEN(L49)-LEN(SUBSTITUTE(L49,База!T$4,"")))*База!U$4+(LEN(L49)-LEN(SUBSTITUTE(L49,База!T$5,"")))*База!U$5+(LEN(L49)-LEN(SUBSTITUTE(L49,База!T$6,"")))*База!U$6+IF(M49&lt;&gt;"",VLOOKUP(M49,База!Q$2:R$5,2,0),0)+IF(N49&lt;&gt;"",База!R$6,0))</f>
        <v>100</v>
      </c>
      <c r="Q49" s="1"/>
      <c r="R49" t="str">
        <f ca="1">IF(B49&lt;&gt;B48,"[br][u]"&amp;B49&amp;":"&amp;"[/u][br]","")&amp;TEXT(C49,"00#")&amp;" "&amp;IF((E49=База!D$2)+(E49=База!D$6),"[strike]","")&amp;D49&amp;IF(H49&lt;&gt;""," ("&amp;H49&amp;")","")&amp;". "&amp;F49&amp;". "&amp;IF((E49=База!D$2)+(E49=База!D$6),"[/strike]  "&amp;O49,IF(I49&lt;&gt;"",I49,"")&amp;IF(J49&lt;&gt;""," + "&amp;J49,"")&amp;IF(K49&lt;&gt;""," + Броня("&amp;K49&amp;")","")&amp;IF(L49&lt;&gt;""," + граната ("&amp;L49&amp;")","")&amp;IF(M49&lt;&gt;""," + "&amp;M49,"")&amp;IF(M49&lt;&gt;""," + Рация",""))</f>
        <v>047 Эдуардо Риос. Новобранец. Дробовик</v>
      </c>
    </row>
    <row r="50" spans="1:18" x14ac:dyDescent="0.25">
      <c r="A50" t="str">
        <f>IF(MOD(C50,2)=0,"Мобилен","Закреплен")</f>
        <v>Мобилен</v>
      </c>
      <c r="B50" t="s">
        <v>20</v>
      </c>
      <c r="C50" s="11">
        <v>48</v>
      </c>
      <c r="D50" s="13" t="s">
        <v>106</v>
      </c>
      <c r="E50" t="s">
        <v>176</v>
      </c>
      <c r="F50" t="s">
        <v>10</v>
      </c>
      <c r="G50">
        <v>99</v>
      </c>
      <c r="H50" t="str">
        <f ca="1">OFFSET(База!I$1,G50,0)</f>
        <v/>
      </c>
      <c r="I50" t="s">
        <v>19</v>
      </c>
      <c r="P50">
        <f ca="1">IF(I50="",0,VLOOKUP(I50,База!K$2:L$12,2,0)+IF(J50&lt;&gt;"",VLOOKUP(J50,База!K$2:L$12,2,0),0)+OFFSET(База!O$2,K50,0)+(LEN(L50)-LEN(SUBSTITUTE(L50,База!T$2,"")))*База!U$2+(LEN(L50)-LEN(SUBSTITUTE(L50,База!T$3,"")))*База!U$3+(LEN(L50)-LEN(SUBSTITUTE(L50,База!T$4,"")))*База!U$4+(LEN(L50)-LEN(SUBSTITUTE(L50,База!T$5,"")))*База!U$5+(LEN(L50)-LEN(SUBSTITUTE(L50,База!T$6,"")))*База!U$6+IF(M50&lt;&gt;"",VLOOKUP(M50,База!Q$2:R$5,2,0),0)+IF(N50&lt;&gt;"",База!R$6,0))</f>
        <v>100</v>
      </c>
      <c r="Q50" s="1"/>
      <c r="R50" t="str">
        <f ca="1">IF(B50&lt;&gt;B49,"[br][u]"&amp;B50&amp;":"&amp;"[/u][br]","")&amp;TEXT(C50,"00#")&amp;" "&amp;IF((E50=База!D$2)+(E50=База!D$6),"[strike]","")&amp;D50&amp;IF(H50&lt;&gt;""," ("&amp;H50&amp;")","")&amp;". "&amp;F50&amp;". "&amp;IF((E50=База!D$2)+(E50=База!D$6),"[/strike]  "&amp;O50,IF(I50&lt;&gt;"",I50,"")&amp;IF(J50&lt;&gt;""," + "&amp;J50,"")&amp;IF(K50&lt;&gt;""," + Броня("&amp;K50&amp;")","")&amp;IF(L50&lt;&gt;""," + граната ("&amp;L50&amp;")","")&amp;IF(M50&lt;&gt;""," + "&amp;M50,"")&amp;IF(M50&lt;&gt;""," + Рация",""))</f>
        <v>048 Бланко Камачо. Новобранец. Дробовик</v>
      </c>
    </row>
    <row r="51" spans="1:18" x14ac:dyDescent="0.25">
      <c r="A51" t="str">
        <f>IF(MOD(C51,2)=0,"Мобилен","Закреплен")</f>
        <v>Закреплен</v>
      </c>
      <c r="B51" t="s">
        <v>20</v>
      </c>
      <c r="C51" s="11">
        <v>49</v>
      </c>
      <c r="D51" s="13" t="s">
        <v>107</v>
      </c>
      <c r="E51" t="s">
        <v>176</v>
      </c>
      <c r="F51" t="s">
        <v>10</v>
      </c>
      <c r="G51">
        <v>99</v>
      </c>
      <c r="H51" t="str">
        <f ca="1">OFFSET(База!I$1,G51,0)</f>
        <v/>
      </c>
      <c r="I51" t="s">
        <v>19</v>
      </c>
      <c r="P51">
        <f ca="1">IF(I51="",0,VLOOKUP(I51,База!K$2:L$12,2,0)+IF(J51&lt;&gt;"",VLOOKUP(J51,База!K$2:L$12,2,0),0)+OFFSET(База!O$2,K51,0)+(LEN(L51)-LEN(SUBSTITUTE(L51,База!T$2,"")))*База!U$2+(LEN(L51)-LEN(SUBSTITUTE(L51,База!T$3,"")))*База!U$3+(LEN(L51)-LEN(SUBSTITUTE(L51,База!T$4,"")))*База!U$4+(LEN(L51)-LEN(SUBSTITUTE(L51,База!T$5,"")))*База!U$5+(LEN(L51)-LEN(SUBSTITUTE(L51,База!T$6,"")))*База!U$6+IF(M51&lt;&gt;"",VLOOKUP(M51,База!Q$2:R$5,2,0),0)+IF(N51&lt;&gt;"",База!R$6,0))</f>
        <v>100</v>
      </c>
      <c r="Q51" s="1"/>
      <c r="R51" t="str">
        <f ca="1">IF(B51&lt;&gt;B50,"[br][u]"&amp;B51&amp;":"&amp;"[/u][br]","")&amp;TEXT(C51,"00#")&amp;" "&amp;IF((E51=База!D$2)+(E51=База!D$6),"[strike]","")&amp;D51&amp;IF(H51&lt;&gt;""," ("&amp;H51&amp;")","")&amp;". "&amp;F51&amp;". "&amp;IF((E51=База!D$2)+(E51=База!D$6),"[/strike]  "&amp;O51,IF(I51&lt;&gt;"",I51,"")&amp;IF(J51&lt;&gt;""," + "&amp;J51,"")&amp;IF(K51&lt;&gt;""," + Броня("&amp;K51&amp;")","")&amp;IF(L51&lt;&gt;""," + граната ("&amp;L51&amp;")","")&amp;IF(M51&lt;&gt;""," + "&amp;M51,"")&amp;IF(M51&lt;&gt;""," + Рация",""))</f>
        <v>049 Хавьер Мойя. Новобранец. Дробовик</v>
      </c>
    </row>
    <row r="52" spans="1:18" x14ac:dyDescent="0.25">
      <c r="A52" t="str">
        <f>IF(MOD(C52,2)=0,"Мобилен","Закреплен")</f>
        <v>Мобилен</v>
      </c>
      <c r="B52" t="s">
        <v>20</v>
      </c>
      <c r="C52" s="11">
        <v>50</v>
      </c>
      <c r="D52" s="13" t="s">
        <v>48</v>
      </c>
      <c r="E52" t="s">
        <v>176</v>
      </c>
      <c r="F52" t="s">
        <v>4</v>
      </c>
      <c r="G52">
        <v>9</v>
      </c>
      <c r="H52" t="str">
        <f ca="1">OFFSET(База!I$1,G52,0)</f>
        <v>Разведчик</v>
      </c>
      <c r="I52" t="s">
        <v>19</v>
      </c>
      <c r="P52">
        <f ca="1">IF(I52="",0,VLOOKUP(I52,База!K$2:L$12,2,0)+IF(J52&lt;&gt;"",VLOOKUP(J52,База!K$2:L$12,2,0),0)+OFFSET(База!O$2,K52,0)+(LEN(L52)-LEN(SUBSTITUTE(L52,База!T$2,"")))*База!U$2+(LEN(L52)-LEN(SUBSTITUTE(L52,База!T$3,"")))*База!U$3+(LEN(L52)-LEN(SUBSTITUTE(L52,База!T$4,"")))*База!U$4+(LEN(L52)-LEN(SUBSTITUTE(L52,База!T$5,"")))*База!U$5+(LEN(L52)-LEN(SUBSTITUTE(L52,База!T$6,"")))*База!U$6+IF(M52&lt;&gt;"",VLOOKUP(M52,База!Q$2:R$5,2,0),0)+IF(N52&lt;&gt;"",База!R$6,0))</f>
        <v>100</v>
      </c>
      <c r="Q52" s="1"/>
      <c r="R52" t="str">
        <f ca="1">IF(B52&lt;&gt;B51,"[br][u]"&amp;B52&amp;":"&amp;"[/u][br]","")&amp;TEXT(C52,"00#")&amp;" "&amp;IF((E52=База!D$2)+(E52=База!D$6),"[strike]","")&amp;D52&amp;IF(H52&lt;&gt;""," ("&amp;H52&amp;")","")&amp;". "&amp;F52&amp;". "&amp;IF((E52=База!D$2)+(E52=База!D$6),"[/strike]  "&amp;O52,IF(I52&lt;&gt;"",I52,"")&amp;IF(J52&lt;&gt;""," + "&amp;J52,"")&amp;IF(K52&lt;&gt;""," + Броня("&amp;K52&amp;")","")&amp;IF(L52&lt;&gt;""," + граната ("&amp;L52&amp;")","")&amp;IF(M52&lt;&gt;""," + "&amp;M52,"")&amp;IF(M52&lt;&gt;""," + Рация",""))</f>
        <v>050 Энрике Хиль  (Разведчик). Солдат. Дробовик</v>
      </c>
    </row>
    <row r="53" spans="1:18" x14ac:dyDescent="0.25">
      <c r="A53" t="str">
        <f>IF(MOD(C53,2)=0,"Мобилен","Закреплен")</f>
        <v>Закреплен</v>
      </c>
      <c r="B53" t="s">
        <v>20</v>
      </c>
      <c r="C53" s="11">
        <v>51</v>
      </c>
      <c r="D53" s="13" t="s">
        <v>49</v>
      </c>
      <c r="E53" t="s">
        <v>176</v>
      </c>
      <c r="F53" t="s">
        <v>10</v>
      </c>
      <c r="G53">
        <v>99</v>
      </c>
      <c r="H53" t="str">
        <f ca="1">OFFSET(База!I$1,G53,0)</f>
        <v/>
      </c>
      <c r="I53" t="s">
        <v>19</v>
      </c>
      <c r="P53">
        <f ca="1">IF(I53="",0,VLOOKUP(I53,База!K$2:L$12,2,0)+IF(J53&lt;&gt;"",VLOOKUP(J53,База!K$2:L$12,2,0),0)+OFFSET(База!O$2,K53,0)+(LEN(L53)-LEN(SUBSTITUTE(L53,База!T$2,"")))*База!U$2+(LEN(L53)-LEN(SUBSTITUTE(L53,База!T$3,"")))*База!U$3+(LEN(L53)-LEN(SUBSTITUTE(L53,База!T$4,"")))*База!U$4+(LEN(L53)-LEN(SUBSTITUTE(L53,База!T$5,"")))*База!U$5+(LEN(L53)-LEN(SUBSTITUTE(L53,База!T$6,"")))*База!U$6+IF(M53&lt;&gt;"",VLOOKUP(M53,База!Q$2:R$5,2,0),0)+IF(N53&lt;&gt;"",База!R$6,0))</f>
        <v>100</v>
      </c>
      <c r="Q53" s="1"/>
      <c r="R53" t="str">
        <f ca="1">IF(B53&lt;&gt;B52,"[br][u]"&amp;B53&amp;":"&amp;"[/u][br]","")&amp;TEXT(C53,"00#")&amp;" "&amp;IF((E53=База!D$2)+(E53=База!D$6),"[strike]","")&amp;D53&amp;IF(H53&lt;&gt;""," ("&amp;H53&amp;")","")&amp;". "&amp;F53&amp;". "&amp;IF((E53=База!D$2)+(E53=База!D$6),"[/strike]  "&amp;O53,IF(I53&lt;&gt;"",I53,"")&amp;IF(J53&lt;&gt;""," + "&amp;J53,"")&amp;IF(K53&lt;&gt;""," + Броня("&amp;K53&amp;")","")&amp;IF(L53&lt;&gt;""," + граната ("&amp;L53&amp;")","")&amp;IF(M53&lt;&gt;""," + "&amp;M53,"")&amp;IF(M53&lt;&gt;""," + Рация",""))</f>
        <v>051  Педро Кабьера. Новобранец. Дробовик</v>
      </c>
    </row>
    <row r="54" spans="1:18" x14ac:dyDescent="0.25">
      <c r="A54" t="str">
        <f>IF(MOD(C54,2)=0,"Мобилен","Закреплен")</f>
        <v>Мобилен</v>
      </c>
      <c r="B54" t="s">
        <v>20</v>
      </c>
      <c r="C54" s="11">
        <v>52</v>
      </c>
      <c r="D54" s="13" t="s">
        <v>50</v>
      </c>
      <c r="E54" t="s">
        <v>176</v>
      </c>
      <c r="F54" t="s">
        <v>10</v>
      </c>
      <c r="G54">
        <v>99</v>
      </c>
      <c r="H54" t="str">
        <f ca="1">OFFSET(База!I$1,G54,0)</f>
        <v/>
      </c>
      <c r="I54" t="s">
        <v>19</v>
      </c>
      <c r="P54">
        <f ca="1">IF(I54="",0,VLOOKUP(I54,База!K$2:L$12,2,0)+IF(J54&lt;&gt;"",VLOOKUP(J54,База!K$2:L$12,2,0),0)+OFFSET(База!O$2,K54,0)+(LEN(L54)-LEN(SUBSTITUTE(L54,База!T$2,"")))*База!U$2+(LEN(L54)-LEN(SUBSTITUTE(L54,База!T$3,"")))*База!U$3+(LEN(L54)-LEN(SUBSTITUTE(L54,База!T$4,"")))*База!U$4+(LEN(L54)-LEN(SUBSTITUTE(L54,База!T$5,"")))*База!U$5+(LEN(L54)-LEN(SUBSTITUTE(L54,База!T$6,"")))*База!U$6+IF(M54&lt;&gt;"",VLOOKUP(M54,База!Q$2:R$5,2,0),0)+IF(N54&lt;&gt;"",База!R$6,0))</f>
        <v>100</v>
      </c>
      <c r="Q54" s="1"/>
      <c r="R54" t="str">
        <f ca="1">IF(B54&lt;&gt;B53,"[br][u]"&amp;B54&amp;":"&amp;"[/u][br]","")&amp;TEXT(C54,"00#")&amp;" "&amp;IF((E54=База!D$2)+(E54=База!D$6),"[strike]","")&amp;D54&amp;IF(H54&lt;&gt;""," ("&amp;H54&amp;")","")&amp;". "&amp;F54&amp;". "&amp;IF((E54=База!D$2)+(E54=База!D$6),"[/strike]  "&amp;O54,IF(I54&lt;&gt;"",I54,"")&amp;IF(J54&lt;&gt;""," + "&amp;J54,"")&amp;IF(K54&lt;&gt;""," + Броня("&amp;K54&amp;")","")&amp;IF(L54&lt;&gt;""," + граната ("&amp;L54&amp;")","")&amp;IF(M54&lt;&gt;""," + "&amp;M54,"")&amp;IF(M54&lt;&gt;""," + Рация",""))</f>
        <v>052 Хулио Картез. Новобранец. Дробовик</v>
      </c>
    </row>
    <row r="55" spans="1:18" x14ac:dyDescent="0.25">
      <c r="A55" t="str">
        <f>IF(MOD(C55,2)=0,"Мобилен","Закреплен")</f>
        <v>Закреплен</v>
      </c>
      <c r="B55" t="s">
        <v>20</v>
      </c>
      <c r="C55" s="11">
        <v>53</v>
      </c>
      <c r="D55" s="13" t="s">
        <v>212</v>
      </c>
      <c r="E55" t="s">
        <v>176</v>
      </c>
      <c r="F55" t="s">
        <v>10</v>
      </c>
      <c r="G55">
        <v>32</v>
      </c>
      <c r="H55" t="str">
        <f ca="1">OFFSET(База!I$1,G55,0)</f>
        <v>Инструктор</v>
      </c>
      <c r="I55" t="s">
        <v>182</v>
      </c>
      <c r="P55">
        <f ca="1">IF(I55="",0,VLOOKUP(I55,База!K$2:L$12,2,0)+IF(J55&lt;&gt;"",VLOOKUP(J55,База!K$2:L$12,2,0),0)+OFFSET(База!O$2,K55,0)+(LEN(L55)-LEN(SUBSTITUTE(L55,База!T$2,"")))*База!U$2+(LEN(L55)-LEN(SUBSTITUTE(L55,База!T$3,"")))*База!U$3+(LEN(L55)-LEN(SUBSTITUTE(L55,База!T$4,"")))*База!U$4+(LEN(L55)-LEN(SUBSTITUTE(L55,База!T$5,"")))*База!U$5+(LEN(L55)-LEN(SUBSTITUTE(L55,База!T$6,"")))*База!U$6+IF(M55&lt;&gt;"",VLOOKUP(M55,База!Q$2:R$5,2,0),0)+IF(N55&lt;&gt;"",База!R$6,0))</f>
        <v>100</v>
      </c>
      <c r="Q55" s="1"/>
      <c r="R55" t="str">
        <f ca="1">IF(B55&lt;&gt;B54,"[br][u]"&amp;B55&amp;":"&amp;"[/u][br]","")&amp;TEXT(C55,"00#")&amp;" "&amp;IF((E55=База!D$2)+(E55=База!D$6),"[strike]","")&amp;D55&amp;IF(H55&lt;&gt;""," ("&amp;H55&amp;")","")&amp;". "&amp;F55&amp;". "&amp;IF((E55=База!D$2)+(E55=База!D$6),"[/strike]  "&amp;O55,IF(I55&lt;&gt;"",I55,"")&amp;IF(J55&lt;&gt;""," + "&amp;J55,"")&amp;IF(K55&lt;&gt;""," + Броня("&amp;K55&amp;")","")&amp;IF(L55&lt;&gt;""," + граната ("&amp;L55&amp;")","")&amp;IF(M55&lt;&gt;""," + "&amp;M55,"")&amp;IF(M55&lt;&gt;""," + Рация",""))</f>
        <v>053 Альфонско Рико (Инструктор). Новобранец. Пистолет</v>
      </c>
    </row>
    <row r="56" spans="1:18" x14ac:dyDescent="0.25">
      <c r="A56" t="str">
        <f>IF(MOD(C56,2)=0,"Мобилен","Закреплен")</f>
        <v>Мобилен</v>
      </c>
      <c r="B56" t="s">
        <v>20</v>
      </c>
      <c r="C56" s="11">
        <v>54</v>
      </c>
      <c r="D56" s="10" t="s">
        <v>213</v>
      </c>
      <c r="E56" t="s">
        <v>176</v>
      </c>
      <c r="F56" t="s">
        <v>4</v>
      </c>
      <c r="G56">
        <v>56</v>
      </c>
      <c r="H56" t="str">
        <f ca="1">OFFSET(База!I$1,G56,0)</f>
        <v/>
      </c>
      <c r="I56" t="s">
        <v>19</v>
      </c>
      <c r="P56">
        <f ca="1">IF(I56="",0,VLOOKUP(I56,База!K$2:L$12,2,0)+IF(J56&lt;&gt;"",VLOOKUP(J56,База!K$2:L$12,2,0),0)+OFFSET(База!O$2,K56,0)+(LEN(L56)-LEN(SUBSTITUTE(L56,База!T$2,"")))*База!U$2+(LEN(L56)-LEN(SUBSTITUTE(L56,База!T$3,"")))*База!U$3+(LEN(L56)-LEN(SUBSTITUTE(L56,База!T$4,"")))*База!U$4+(LEN(L56)-LEN(SUBSTITUTE(L56,База!T$5,"")))*База!U$5+(LEN(L56)-LEN(SUBSTITUTE(L56,База!T$6,"")))*База!U$6+IF(M56&lt;&gt;"",VLOOKUP(M56,База!Q$2:R$5,2,0),0)+IF(N56&lt;&gt;"",База!R$6,0))</f>
        <v>100</v>
      </c>
      <c r="Q56" s="1"/>
      <c r="R56" t="str">
        <f ca="1">IF(B56&lt;&gt;B55,"[br][u]"&amp;B56&amp;":"&amp;"[/u][br]","")&amp;TEXT(C56,"00#")&amp;" "&amp;IF((E56=База!D$2)+(E56=База!D$6),"[strike]","")&amp;D56&amp;IF(H56&lt;&gt;""," ("&amp;H56&amp;")","")&amp;". "&amp;F56&amp;". "&amp;IF((E56=База!D$2)+(E56=База!D$6),"[/strike]  "&amp;O56,IF(I56&lt;&gt;"",I56,"")&amp;IF(J56&lt;&gt;""," + "&amp;J56,"")&amp;IF(K56&lt;&gt;""," + Броня("&amp;K56&amp;")","")&amp;IF(L56&lt;&gt;""," + граната ("&amp;L56&amp;")","")&amp;IF(M56&lt;&gt;""," + "&amp;M56,"")&amp;IF(M56&lt;&gt;""," + Рация",""))</f>
        <v>054 Хулио Франко. Солдат. Дробовик</v>
      </c>
    </row>
    <row r="57" spans="1:18" x14ac:dyDescent="0.25">
      <c r="A57" t="str">
        <f>IF(MOD(C57,2)=0,"Мобилен","Закреплен")</f>
        <v>Закреплен</v>
      </c>
      <c r="B57" t="s">
        <v>20</v>
      </c>
      <c r="C57" s="11">
        <v>55</v>
      </c>
      <c r="D57" s="10" t="s">
        <v>214</v>
      </c>
      <c r="E57" t="s">
        <v>176</v>
      </c>
      <c r="F57" t="s">
        <v>10</v>
      </c>
      <c r="G57">
        <v>12</v>
      </c>
      <c r="H57" t="str">
        <f ca="1">OFFSET(База!I$1,G57,0)</f>
        <v>Разведчик</v>
      </c>
      <c r="I57" t="s">
        <v>182</v>
      </c>
      <c r="P57">
        <f ca="1">IF(I57="",0,VLOOKUP(I57,База!K$2:L$12,2,0)+IF(J57&lt;&gt;"",VLOOKUP(J57,База!K$2:L$12,2,0),0)+OFFSET(База!O$2,K57,0)+(LEN(L57)-LEN(SUBSTITUTE(L57,База!T$2,"")))*База!U$2+(LEN(L57)-LEN(SUBSTITUTE(L57,База!T$3,"")))*База!U$3+(LEN(L57)-LEN(SUBSTITUTE(L57,База!T$4,"")))*База!U$4+(LEN(L57)-LEN(SUBSTITUTE(L57,База!T$5,"")))*База!U$5+(LEN(L57)-LEN(SUBSTITUTE(L57,База!T$6,"")))*База!U$6+IF(M57&lt;&gt;"",VLOOKUP(M57,База!Q$2:R$5,2,0),0)+IF(N57&lt;&gt;"",База!R$6,0))</f>
        <v>100</v>
      </c>
      <c r="Q57" s="1"/>
      <c r="R57" t="str">
        <f ca="1">IF(B57&lt;&gt;B56,"[br][u]"&amp;B57&amp;":"&amp;"[/u][br]","")&amp;TEXT(C57,"00#")&amp;" "&amp;IF((E57=База!D$2)+(E57=База!D$6),"[strike]","")&amp;D57&amp;IF(H57&lt;&gt;""," ("&amp;H57&amp;")","")&amp;". "&amp;F57&amp;". "&amp;IF((E57=База!D$2)+(E57=База!D$6),"[/strike]  "&amp;O57,IF(I57&lt;&gt;"",I57,"")&amp;IF(J57&lt;&gt;""," + "&amp;J57,"")&amp;IF(K57&lt;&gt;""," + Броня("&amp;K57&amp;")","")&amp;IF(L57&lt;&gt;""," + граната ("&amp;L57&amp;")","")&amp;IF(M57&lt;&gt;""," + "&amp;M57,"")&amp;IF(M57&lt;&gt;""," + Рация",""))</f>
        <v>055 Рамон Радригес (Разведчик). Новобранец. Пистолет</v>
      </c>
    </row>
    <row r="58" spans="1:18" x14ac:dyDescent="0.25">
      <c r="A58" t="str">
        <f>IF(MOD(C58,2)=0,"Мобилен","Закреплен")</f>
        <v>Закреплен</v>
      </c>
      <c r="B58" t="s">
        <v>21</v>
      </c>
      <c r="C58" s="11">
        <v>101</v>
      </c>
      <c r="D58" s="10" t="s">
        <v>108</v>
      </c>
      <c r="E58" t="s">
        <v>176</v>
      </c>
      <c r="F58" t="s">
        <v>4</v>
      </c>
      <c r="G58">
        <v>1</v>
      </c>
      <c r="H58" t="str">
        <f ca="1">OFFSET(База!I$1,G58,0)</f>
        <v>Медик</v>
      </c>
      <c r="I58" t="s">
        <v>5</v>
      </c>
      <c r="K58" s="2">
        <v>2</v>
      </c>
      <c r="M58" s="2" t="s">
        <v>6</v>
      </c>
      <c r="P58">
        <f ca="1">IF(I58="",0,VLOOKUP(I58,База!K$2:L$12,2,0)+IF(J58&lt;&gt;"",VLOOKUP(J58,База!K$2:L$12,2,0),0)+OFFSET(База!O$2,K58,0)+(LEN(L58)-LEN(SUBSTITUTE(L58,База!T$2,"")))*База!U$2+(LEN(L58)-LEN(SUBSTITUTE(L58,База!T$3,"")))*База!U$3+(LEN(L58)-LEN(SUBSTITUTE(L58,База!T$4,"")))*База!U$4+(LEN(L58)-LEN(SUBSTITUTE(L58,База!T$5,"")))*База!U$5+(LEN(L58)-LEN(SUBSTITUTE(L58,База!T$6,"")))*База!U$6+IF(M58&lt;&gt;"",VLOOKUP(M58,База!Q$2:R$5,2,0),0)+IF(N58&lt;&gt;"",База!R$6,0))</f>
        <v>800</v>
      </c>
      <c r="Q58" s="1"/>
      <c r="R58" t="str">
        <f ca="1">IF(B58&lt;&gt;B57,"[br][u]"&amp;B58&amp;":"&amp;"[/u][br]","")&amp;TEXT(C58,"00#")&amp;" "&amp;IF((E58=База!D$2)+(E58=База!D$6),"[strike]","")&amp;D58&amp;IF(H58&lt;&gt;""," ("&amp;H58&amp;")","")&amp;". "&amp;F58&amp;". "&amp;IF((E58=База!D$2)+(E58=База!D$6),"[/strike]  "&amp;O58,IF(I58&lt;&gt;"",I58,"")&amp;IF(J58&lt;&gt;""," + "&amp;J58,"")&amp;IF(K58&lt;&gt;""," + Броня("&amp;K58&amp;")","")&amp;IF(L58&lt;&gt;""," + граната ("&amp;L58&amp;")","")&amp;IF(M58&lt;&gt;""," + "&amp;M58,"")&amp;IF(M58&lt;&gt;""," + Рация",""))</f>
        <v>[br][u]Сан-Мона:[/u][br]101 Лоренсо Эскобар (Медик). Солдат. ПП + Броня(2) + Аптечка + Рация</v>
      </c>
    </row>
    <row r="59" spans="1:18" x14ac:dyDescent="0.25">
      <c r="A59" t="str">
        <f>IF(MOD(C59,2)=0,"Мобилен","Закреплен")</f>
        <v>Мобилен</v>
      </c>
      <c r="B59" t="s">
        <v>21</v>
      </c>
      <c r="C59" s="11">
        <v>102</v>
      </c>
      <c r="D59" s="9" t="s">
        <v>109</v>
      </c>
      <c r="E59" t="s">
        <v>176</v>
      </c>
      <c r="F59" t="s">
        <v>4</v>
      </c>
      <c r="G59">
        <v>99</v>
      </c>
      <c r="H59" t="str">
        <f ca="1">OFFSET(База!I$1,G59,0)</f>
        <v/>
      </c>
      <c r="I59" t="s">
        <v>18</v>
      </c>
      <c r="K59" s="2">
        <v>2</v>
      </c>
      <c r="P59">
        <f ca="1">IF(I59="",0,VLOOKUP(I59,База!K$2:L$12,2,0)+IF(J59&lt;&gt;"",VLOOKUP(J59,База!K$2:L$12,2,0),0)+OFFSET(База!O$2,K59,0)+(LEN(L59)-LEN(SUBSTITUTE(L59,База!T$2,"")))*База!U$2+(LEN(L59)-LEN(SUBSTITUTE(L59,База!T$3,"")))*База!U$3+(LEN(L59)-LEN(SUBSTITUTE(L59,База!T$4,"")))*База!U$4+(LEN(L59)-LEN(SUBSTITUTE(L59,База!T$5,"")))*База!U$5+(LEN(L59)-LEN(SUBSTITUTE(L59,База!T$6,"")))*База!U$6+IF(M59&lt;&gt;"",VLOOKUP(M59,База!Q$2:R$5,2,0),0)+IF(N59&lt;&gt;"",База!R$6,0))</f>
        <v>200</v>
      </c>
      <c r="Q59" s="1"/>
      <c r="R59" t="str">
        <f ca="1">IF(B59&lt;&gt;B58,"[br][u]"&amp;B59&amp;":"&amp;"[/u][br]","")&amp;TEXT(C59,"00#")&amp;" "&amp;IF((E59=База!D$2)+(E59=База!D$6),"[strike]","")&amp;D59&amp;IF(H59&lt;&gt;""," ("&amp;H59&amp;")","")&amp;". "&amp;F59&amp;". "&amp;IF((E59=База!D$2)+(E59=База!D$6),"[/strike]  "&amp;O59,IF(I59&lt;&gt;"",I59,"")&amp;IF(J59&lt;&gt;""," + "&amp;J59,"")&amp;IF(K59&lt;&gt;""," + Броня("&amp;K59&amp;")","")&amp;IF(L59&lt;&gt;""," + граната ("&amp;L59&amp;")","")&amp;IF(M59&lt;&gt;""," + "&amp;M59,"")&amp;IF(M59&lt;&gt;""," + Рация",""))</f>
        <v>102 Кармело Маркес. Солдат. Винтовка + Броня(2)</v>
      </c>
    </row>
    <row r="60" spans="1:18" x14ac:dyDescent="0.25">
      <c r="A60" t="str">
        <f>IF(MOD(C60,2)=0,"Мобилен","Закреплен")</f>
        <v>Закреплен</v>
      </c>
      <c r="B60" t="s">
        <v>21</v>
      </c>
      <c r="C60" s="11">
        <v>103</v>
      </c>
      <c r="D60" s="9" t="s">
        <v>110</v>
      </c>
      <c r="E60" t="s">
        <v>178</v>
      </c>
      <c r="F60" t="s">
        <v>4</v>
      </c>
      <c r="G60">
        <v>99</v>
      </c>
      <c r="H60" t="str">
        <f ca="1">OFFSET(База!I$1,G60,0)</f>
        <v/>
      </c>
      <c r="I60" t="s">
        <v>18</v>
      </c>
      <c r="K60" s="2">
        <v>2</v>
      </c>
      <c r="O60" t="s">
        <v>268</v>
      </c>
      <c r="P60">
        <f ca="1">IF(I60="",0,VLOOKUP(I60,База!K$2:L$12,2,0)+IF(J60&lt;&gt;"",VLOOKUP(J60,База!K$2:L$12,2,0),0)+OFFSET(База!O$2,K60,0)+(LEN(L60)-LEN(SUBSTITUTE(L60,База!T$2,"")))*База!U$2+(LEN(L60)-LEN(SUBSTITUTE(L60,База!T$3,"")))*База!U$3+(LEN(L60)-LEN(SUBSTITUTE(L60,База!T$4,"")))*База!U$4+(LEN(L60)-LEN(SUBSTITUTE(L60,База!T$5,"")))*База!U$5+(LEN(L60)-LEN(SUBSTITUTE(L60,База!T$6,"")))*База!U$6+IF(M60&lt;&gt;"",VLOOKUP(M60,База!Q$2:R$5,2,0),0)+IF(N60&lt;&gt;"",База!R$6,0))</f>
        <v>200</v>
      </c>
      <c r="Q60" s="1"/>
      <c r="R60" t="str">
        <f ca="1">IF(B60&lt;&gt;B59,"[br][u]"&amp;B60&amp;":"&amp;"[/u][br]","")&amp;TEXT(C60,"00#")&amp;" "&amp;IF((E60=База!D$2)+(E60=База!D$6),"[strike]","")&amp;D60&amp;IF(H60&lt;&gt;""," ("&amp;H60&amp;")","")&amp;". "&amp;F60&amp;". "&amp;IF((E60=База!D$2)+(E60=База!D$6),"[/strike]  "&amp;O60,IF(I60&lt;&gt;"",I60,"")&amp;IF(J60&lt;&gt;""," + "&amp;J60,"")&amp;IF(K60&lt;&gt;""," + Броня("&amp;K60&amp;")","")&amp;IF(L60&lt;&gt;""," + граната ("&amp;L60&amp;")","")&amp;IF(M60&lt;&gt;""," + "&amp;M60,"")&amp;IF(M60&lt;&gt;""," + Рация",""))</f>
        <v>103 [strike]Фелипе Кастилья. Солдат. [/strike]  Погиб при штурме Сан Моны 29.10.2011</v>
      </c>
    </row>
    <row r="61" spans="1:18" x14ac:dyDescent="0.25">
      <c r="A61" t="str">
        <f>IF(MOD(C61,2)=0,"Мобилен","Закреплен")</f>
        <v>Мобилен</v>
      </c>
      <c r="B61" t="s">
        <v>21</v>
      </c>
      <c r="C61" s="11">
        <v>104</v>
      </c>
      <c r="D61" s="9" t="s">
        <v>111</v>
      </c>
      <c r="E61" t="s">
        <v>176</v>
      </c>
      <c r="F61" t="s">
        <v>3</v>
      </c>
      <c r="G61">
        <v>99</v>
      </c>
      <c r="H61" t="str">
        <f ca="1">OFFSET(База!I$1,G61,0)</f>
        <v/>
      </c>
      <c r="I61" t="s">
        <v>183</v>
      </c>
      <c r="K61" s="2">
        <v>3</v>
      </c>
      <c r="P61">
        <f ca="1">IF(I61="",0,VLOOKUP(I61,База!K$2:L$12,2,0)+IF(J61&lt;&gt;"",VLOOKUP(J61,База!K$2:L$12,2,0),0)+OFFSET(База!O$2,K61,0)+(LEN(L61)-LEN(SUBSTITUTE(L61,База!T$2,"")))*База!U$2+(LEN(L61)-LEN(SUBSTITUTE(L61,База!T$3,"")))*База!U$3+(LEN(L61)-LEN(SUBSTITUTE(L61,База!T$4,"")))*База!U$4+(LEN(L61)-LEN(SUBSTITUTE(L61,База!T$5,"")))*База!U$5+(LEN(L61)-LEN(SUBSTITUTE(L61,База!T$6,"")))*База!U$6+IF(M61&lt;&gt;"",VLOOKUP(M61,База!Q$2:R$5,2,0),0)+IF(N61&lt;&gt;"",База!R$6,0))</f>
        <v>750</v>
      </c>
      <c r="Q61" s="1"/>
      <c r="R61" t="str">
        <f ca="1">IF(B61&lt;&gt;B60,"[br][u]"&amp;B61&amp;":"&amp;"[/u][br]","")&amp;TEXT(C61,"00#")&amp;" "&amp;IF((E61=База!D$2)+(E61=База!D$6),"[strike]","")&amp;D61&amp;IF(H61&lt;&gt;""," ("&amp;H61&amp;")","")&amp;". "&amp;F61&amp;". "&amp;IF((E61=База!D$2)+(E61=База!D$6),"[/strike]  "&amp;O61,IF(I61&lt;&gt;"",I61,"")&amp;IF(J61&lt;&gt;""," + "&amp;J61,"")&amp;IF(K61&lt;&gt;""," + Броня("&amp;K61&amp;")","")&amp;IF(L61&lt;&gt;""," + граната ("&amp;L61&amp;")","")&amp;IF(M61&lt;&gt;""," + "&amp;M61,"")&amp;IF(M61&lt;&gt;""," + Рация",""))</f>
        <v>104 Рамон Фигерао. Гвардеец. Автомат + Броня(3)</v>
      </c>
    </row>
    <row r="62" spans="1:18" x14ac:dyDescent="0.25">
      <c r="A62" t="str">
        <f>IF(MOD(C62,2)=0,"Мобилен","Закреплен")</f>
        <v>Закреплен</v>
      </c>
      <c r="B62" t="s">
        <v>21</v>
      </c>
      <c r="C62" s="11">
        <v>105</v>
      </c>
      <c r="D62" s="9" t="s">
        <v>112</v>
      </c>
      <c r="E62" t="s">
        <v>176</v>
      </c>
      <c r="F62" t="s">
        <v>4</v>
      </c>
      <c r="G62">
        <v>99</v>
      </c>
      <c r="H62" t="str">
        <f ca="1">OFFSET(База!I$1,G62,0)</f>
        <v/>
      </c>
      <c r="I62" t="s">
        <v>18</v>
      </c>
      <c r="K62" s="2">
        <v>2</v>
      </c>
      <c r="P62">
        <f ca="1">IF(I62="",0,VLOOKUP(I62,База!K$2:L$12,2,0)+IF(J62&lt;&gt;"",VLOOKUP(J62,База!K$2:L$12,2,0),0)+OFFSET(База!O$2,K62,0)+(LEN(L62)-LEN(SUBSTITUTE(L62,База!T$2,"")))*База!U$2+(LEN(L62)-LEN(SUBSTITUTE(L62,База!T$3,"")))*База!U$3+(LEN(L62)-LEN(SUBSTITUTE(L62,База!T$4,"")))*База!U$4+(LEN(L62)-LEN(SUBSTITUTE(L62,База!T$5,"")))*База!U$5+(LEN(L62)-LEN(SUBSTITUTE(L62,База!T$6,"")))*База!U$6+IF(M62&lt;&gt;"",VLOOKUP(M62,База!Q$2:R$5,2,0),0)+IF(N62&lt;&gt;"",База!R$6,0))</f>
        <v>200</v>
      </c>
      <c r="Q62" s="1"/>
      <c r="R62" t="str">
        <f ca="1">IF(B62&lt;&gt;B61,"[br][u]"&amp;B62&amp;":"&amp;"[/u][br]","")&amp;TEXT(C62,"00#")&amp;" "&amp;IF((E62=База!D$2)+(E62=База!D$6),"[strike]","")&amp;D62&amp;IF(H62&lt;&gt;""," ("&amp;H62&amp;")","")&amp;". "&amp;F62&amp;". "&amp;IF((E62=База!D$2)+(E62=База!D$6),"[/strike]  "&amp;O62,IF(I62&lt;&gt;"",I62,"")&amp;IF(J62&lt;&gt;""," + "&amp;J62,"")&amp;IF(K62&lt;&gt;""," + Броня("&amp;K62&amp;")","")&amp;IF(L62&lt;&gt;""," + граната ("&amp;L62&amp;")","")&amp;IF(M62&lt;&gt;""," + "&amp;M62,"")&amp;IF(M62&lt;&gt;""," + Рация",""))</f>
        <v>105 Роберто Севилья. Солдат. Винтовка + Броня(2)</v>
      </c>
    </row>
    <row r="63" spans="1:18" x14ac:dyDescent="0.25">
      <c r="A63" t="str">
        <f>IF(MOD(C63,2)=0,"Мобилен","Закреплен")</f>
        <v>Мобилен</v>
      </c>
      <c r="B63" t="s">
        <v>21</v>
      </c>
      <c r="C63" s="11">
        <v>106</v>
      </c>
      <c r="D63" s="9" t="s">
        <v>113</v>
      </c>
      <c r="E63" t="s">
        <v>178</v>
      </c>
      <c r="F63" t="s">
        <v>3</v>
      </c>
      <c r="G63">
        <v>99</v>
      </c>
      <c r="H63" t="str">
        <f ca="1">OFFSET(База!I$1,G63,0)</f>
        <v/>
      </c>
      <c r="O63" t="s">
        <v>207</v>
      </c>
      <c r="P63">
        <f ca="1">IF(I63="",0,VLOOKUP(I63,База!K$2:L$12,2,0)+IF(J63&lt;&gt;"",VLOOKUP(J63,База!K$2:L$12,2,0),0)+OFFSET(База!O$2,K63,0)+(LEN(L63)-LEN(SUBSTITUTE(L63,База!T$2,"")))*База!U$2+(LEN(L63)-LEN(SUBSTITUTE(L63,База!T$3,"")))*База!U$3+(LEN(L63)-LEN(SUBSTITUTE(L63,База!T$4,"")))*База!U$4+(LEN(L63)-LEN(SUBSTITUTE(L63,База!T$5,"")))*База!U$5+(LEN(L63)-LEN(SUBSTITUTE(L63,База!T$6,"")))*База!U$6+IF(M63&lt;&gt;"",VLOOKUP(M63,База!Q$2:R$5,2,0),0)+IF(N63&lt;&gt;"",База!R$6,0))</f>
        <v>0</v>
      </c>
      <c r="Q63" s="1"/>
      <c r="R63" t="str">
        <f ca="1">IF(B63&lt;&gt;B62,"[br][u]"&amp;B63&amp;":"&amp;"[/u][br]","")&amp;TEXT(C63,"00#")&amp;" "&amp;IF((E63=База!D$2)+(E63=База!D$6),"[strike]","")&amp;D63&amp;IF(H63&lt;&gt;""," ("&amp;H63&amp;")","")&amp;". "&amp;F63&amp;". "&amp;IF((E63=База!D$2)+(E63=База!D$6),"[/strike]  "&amp;O63,IF(I63&lt;&gt;"",I63,"")&amp;IF(J63&lt;&gt;""," + "&amp;J63,"")&amp;IF(K63&lt;&gt;""," + Броня("&amp;K63&amp;")","")&amp;IF(L63&lt;&gt;""," + граната ("&amp;L63&amp;")","")&amp;IF(M63&lt;&gt;""," + "&amp;M63,"")&amp;IF(M63&lt;&gt;""," + Рация",""))</f>
        <v>106 [strike]Хулиан Риверо. Гвардеец. [/strike]  Погиб при обороне Сан Моны 23.10.2011</v>
      </c>
    </row>
    <row r="64" spans="1:18" x14ac:dyDescent="0.25">
      <c r="A64" t="str">
        <f>IF(MOD(C64,2)=0,"Мобилен","Закреплен")</f>
        <v>Закреплен</v>
      </c>
      <c r="B64" t="s">
        <v>21</v>
      </c>
      <c r="C64" s="11">
        <v>107</v>
      </c>
      <c r="D64" s="9" t="s">
        <v>114</v>
      </c>
      <c r="E64" t="s">
        <v>205</v>
      </c>
      <c r="F64" t="s">
        <v>4</v>
      </c>
      <c r="G64">
        <v>99</v>
      </c>
      <c r="H64" t="str">
        <f ca="1">OFFSET(База!I$1,G64,0)</f>
        <v/>
      </c>
      <c r="O64" t="s">
        <v>210</v>
      </c>
      <c r="P64">
        <f ca="1">IF(I64="",0,VLOOKUP(I64,База!K$2:L$12,2,0)+IF(J64&lt;&gt;"",VLOOKUP(J64,База!K$2:L$12,2,0),0)+OFFSET(База!O$2,K64,0)+(LEN(L64)-LEN(SUBSTITUTE(L64,База!T$2,"")))*База!U$2+(LEN(L64)-LEN(SUBSTITUTE(L64,База!T$3,"")))*База!U$3+(LEN(L64)-LEN(SUBSTITUTE(L64,База!T$4,"")))*База!U$4+(LEN(L64)-LEN(SUBSTITUTE(L64,База!T$5,"")))*База!U$5+(LEN(L64)-LEN(SUBSTITUTE(L64,База!T$6,"")))*База!U$6+IF(M64&lt;&gt;"",VLOOKUP(M64,База!Q$2:R$5,2,0),0)+IF(N64&lt;&gt;"",База!R$6,0))</f>
        <v>0</v>
      </c>
      <c r="Q64" s="1"/>
      <c r="R64" t="str">
        <f ca="1">IF(B64&lt;&gt;B63,"[br][u]"&amp;B64&amp;":"&amp;"[/u][br]","")&amp;TEXT(C64,"00#")&amp;" "&amp;IF((E64=База!D$2)+(E64=База!D$6),"[strike]","")&amp;D64&amp;IF(H64&lt;&gt;""," ("&amp;H64&amp;")","")&amp;". "&amp;F64&amp;". "&amp;IF((E64=База!D$2)+(E64=База!D$6),"[/strike]  "&amp;O64,IF(I64&lt;&gt;"",I64,"")&amp;IF(J64&lt;&gt;""," + "&amp;J64,"")&amp;IF(K64&lt;&gt;""," + Броня("&amp;K64&amp;")","")&amp;IF(L64&lt;&gt;""," + граната ("&amp;L64&amp;")","")&amp;IF(M64&lt;&gt;""," + "&amp;M64,"")&amp;IF(M64&lt;&gt;""," + Рация",""))</f>
        <v>107 [strike]Сантьяго Ортис. Солдат. [/strike]  Тяжелораненым попал в плен в Сан Моне 23.10.2011</v>
      </c>
    </row>
    <row r="65" spans="1:18" x14ac:dyDescent="0.25">
      <c r="A65" t="str">
        <f>IF(MOD(C65,2)=0,"Мобилен","Закреплен")</f>
        <v>Мобилен</v>
      </c>
      <c r="B65" t="s">
        <v>21</v>
      </c>
      <c r="C65" s="11">
        <v>108</v>
      </c>
      <c r="D65" s="9" t="s">
        <v>25</v>
      </c>
      <c r="E65" t="s">
        <v>176</v>
      </c>
      <c r="F65" t="s">
        <v>3</v>
      </c>
      <c r="G65">
        <v>1</v>
      </c>
      <c r="H65" t="str">
        <f ca="1">OFFSET(База!I$1,G65,0)</f>
        <v>Медик</v>
      </c>
      <c r="I65" t="s">
        <v>183</v>
      </c>
      <c r="K65" s="2">
        <v>4</v>
      </c>
      <c r="M65" s="2" t="s">
        <v>6</v>
      </c>
      <c r="P65">
        <f ca="1">IF(I65="",0,VLOOKUP(I65,База!K$2:L$12,2,0)+IF(J65&lt;&gt;"",VLOOKUP(J65,База!K$2:L$12,2,0),0)+OFFSET(База!O$2,K65,0)+(LEN(L65)-LEN(SUBSTITUTE(L65,База!T$2,"")))*База!U$2+(LEN(L65)-LEN(SUBSTITUTE(L65,База!T$3,"")))*База!U$3+(LEN(L65)-LEN(SUBSTITUTE(L65,База!T$4,"")))*База!U$4+(LEN(L65)-LEN(SUBSTITUTE(L65,База!T$5,"")))*База!U$5+(LEN(L65)-LEN(SUBSTITUTE(L65,База!T$6,"")))*База!U$6+IF(M65&lt;&gt;"",VLOOKUP(M65,База!Q$2:R$5,2,0),0)+IF(N65&lt;&gt;"",База!R$6,0))</f>
        <v>1500</v>
      </c>
      <c r="Q65" s="1"/>
      <c r="R65" t="str">
        <f ca="1">IF(B65&lt;&gt;B64,"[br][u]"&amp;B65&amp;":"&amp;"[/u][br]","")&amp;TEXT(C65,"00#")&amp;" "&amp;IF((E65=База!D$2)+(E65=База!D$6),"[strike]","")&amp;D65&amp;IF(H65&lt;&gt;""," ("&amp;H65&amp;")","")&amp;". "&amp;F65&amp;". "&amp;IF((E65=База!D$2)+(E65=База!D$6),"[/strike]  "&amp;O65,IF(I65&lt;&gt;"",I65,"")&amp;IF(J65&lt;&gt;""," + "&amp;J65,"")&amp;IF(K65&lt;&gt;""," + Броня("&amp;K65&amp;")","")&amp;IF(L65&lt;&gt;""," + граната ("&amp;L65&amp;")","")&amp;IF(M65&lt;&gt;""," + "&amp;M65,"")&amp;IF(M65&lt;&gt;""," + Рация",""))</f>
        <v>108 Луис Мигель (Медик). Гвардеец. Автомат + Броня(4) + Аптечка + Рация</v>
      </c>
    </row>
    <row r="66" spans="1:18" x14ac:dyDescent="0.25">
      <c r="A66" t="str">
        <f>IF(MOD(C66,2)=0,"Мобилен","Закреплен")</f>
        <v>Закреплен</v>
      </c>
      <c r="B66" t="s">
        <v>21</v>
      </c>
      <c r="C66" s="11">
        <v>109</v>
      </c>
      <c r="D66" s="9" t="s">
        <v>115</v>
      </c>
      <c r="E66" t="s">
        <v>205</v>
      </c>
      <c r="F66" t="s">
        <v>3</v>
      </c>
      <c r="G66">
        <v>99</v>
      </c>
      <c r="H66" t="str">
        <f ca="1">OFFSET(База!I$1,G66,0)</f>
        <v/>
      </c>
      <c r="O66" t="s">
        <v>211</v>
      </c>
      <c r="P66">
        <f ca="1">IF(I66="",0,VLOOKUP(I66,База!K$2:L$12,2,0)+IF(J66&lt;&gt;"",VLOOKUP(J66,База!K$2:L$12,2,0),0)+OFFSET(База!O$2,K66,0)+(LEN(L66)-LEN(SUBSTITUTE(L66,База!T$2,"")))*База!U$2+(LEN(L66)-LEN(SUBSTITUTE(L66,База!T$3,"")))*База!U$3+(LEN(L66)-LEN(SUBSTITUTE(L66,База!T$4,"")))*База!U$4+(LEN(L66)-LEN(SUBSTITUTE(L66,База!T$5,"")))*База!U$5+(LEN(L66)-LEN(SUBSTITUTE(L66,База!T$6,"")))*База!U$6+IF(M66&lt;&gt;"",VLOOKUP(M66,База!Q$2:R$5,2,0),0)+IF(N66&lt;&gt;"",База!R$6,0))</f>
        <v>0</v>
      </c>
      <c r="Q66" s="1"/>
      <c r="R66" t="str">
        <f ca="1">IF(B66&lt;&gt;B65,"[br][u]"&amp;B66&amp;":"&amp;"[/u][br]","")&amp;TEXT(C66,"00#")&amp;" "&amp;IF((E66=База!D$2)+(E66=База!D$6),"[strike]","")&amp;D66&amp;IF(H66&lt;&gt;""," ("&amp;H66&amp;")","")&amp;". "&amp;F66&amp;". "&amp;IF((E66=База!D$2)+(E66=База!D$6),"[/strike]  "&amp;O66,IF(I66&lt;&gt;"",I66,"")&amp;IF(J66&lt;&gt;""," + "&amp;J66,"")&amp;IF(K66&lt;&gt;""," + Броня("&amp;K66&amp;")","")&amp;IF(L66&lt;&gt;""," + граната ("&amp;L66&amp;")","")&amp;IF(M66&lt;&gt;""," + "&amp;M66,"")&amp;IF(M66&lt;&gt;""," + Рация",""))</f>
        <v>109 [strike]Наталия Ромэо. Гвардеец. [/strike]  Тяжелораненой попала в плен в Сан Моне 23.10.2011</v>
      </c>
    </row>
    <row r="67" spans="1:18" x14ac:dyDescent="0.25">
      <c r="A67" t="str">
        <f>IF(MOD(C67,2)=0,"Мобилен","Закреплен")</f>
        <v>Мобилен</v>
      </c>
      <c r="B67" t="s">
        <v>21</v>
      </c>
      <c r="C67" s="11">
        <v>110</v>
      </c>
      <c r="D67" s="9" t="s">
        <v>116</v>
      </c>
      <c r="E67" t="s">
        <v>178</v>
      </c>
      <c r="F67" t="s">
        <v>3</v>
      </c>
      <c r="G67">
        <v>99</v>
      </c>
      <c r="H67" t="str">
        <f ca="1">OFFSET(База!I$1,G67,0)</f>
        <v/>
      </c>
      <c r="I67" t="s">
        <v>183</v>
      </c>
      <c r="K67" s="2">
        <v>3</v>
      </c>
      <c r="M67" s="2" t="s">
        <v>23</v>
      </c>
      <c r="O67" t="s">
        <v>269</v>
      </c>
      <c r="P67">
        <f ca="1">IF(I67="",0,VLOOKUP(I67,База!K$2:L$12,2,0)+IF(J67&lt;&gt;"",VLOOKUP(J67,База!K$2:L$12,2,0),0)+OFFSET(База!O$2,K67,0)+(LEN(L67)-LEN(SUBSTITUTE(L67,База!T$2,"")))*База!U$2+(LEN(L67)-LEN(SUBSTITUTE(L67,База!T$3,"")))*База!U$3+(LEN(L67)-LEN(SUBSTITUTE(L67,База!T$4,"")))*База!U$4+(LEN(L67)-LEN(SUBSTITUTE(L67,База!T$5,"")))*База!U$5+(LEN(L67)-LEN(SUBSTITUTE(L67,База!T$6,"")))*База!U$6+IF(M67&lt;&gt;"",VLOOKUP(M67,База!Q$2:R$5,2,0),0)+IF(N67&lt;&gt;"",База!R$6,0))</f>
        <v>950</v>
      </c>
      <c r="Q67" s="1"/>
      <c r="R67" t="str">
        <f ca="1">IF(B67&lt;&gt;B66,"[br][u]"&amp;B67&amp;":"&amp;"[/u][br]","")&amp;TEXT(C67,"00#")&amp;" "&amp;IF((E67=База!D$2)+(E67=База!D$6),"[strike]","")&amp;D67&amp;IF(H67&lt;&gt;""," ("&amp;H67&amp;")","")&amp;". "&amp;F67&amp;". "&amp;IF((E67=База!D$2)+(E67=База!D$6),"[/strike]  "&amp;O67,IF(I67&lt;&gt;"",I67,"")&amp;IF(J67&lt;&gt;""," + "&amp;J67,"")&amp;IF(K67&lt;&gt;""," + Броня("&amp;K67&amp;")","")&amp;IF(L67&lt;&gt;""," + граната ("&amp;L67&amp;")","")&amp;IF(M67&lt;&gt;""," + "&amp;M67,"")&amp;IF(M67&lt;&gt;""," + Рация",""))</f>
        <v>110 [strike]Мигель Кармона. Гвардеец. [/strike]  Погиб при штурме Камбрии 29.10.2011</v>
      </c>
    </row>
    <row r="68" spans="1:18" x14ac:dyDescent="0.25">
      <c r="A68" t="str">
        <f>IF(MOD(C68,2)=0,"Мобилен","Закреплен")</f>
        <v>Закреплен</v>
      </c>
      <c r="B68" t="s">
        <v>21</v>
      </c>
      <c r="C68" s="11">
        <v>111</v>
      </c>
      <c r="D68" s="9" t="s">
        <v>117</v>
      </c>
      <c r="E68" t="s">
        <v>177</v>
      </c>
      <c r="F68" t="s">
        <v>3</v>
      </c>
      <c r="G68">
        <v>99</v>
      </c>
      <c r="H68" t="str">
        <f ca="1">OFFSET(База!I$1,G68,0)</f>
        <v/>
      </c>
      <c r="I68" t="s">
        <v>5</v>
      </c>
      <c r="K68" s="2">
        <v>4</v>
      </c>
      <c r="M68" s="2" t="s">
        <v>23</v>
      </c>
      <c r="P68">
        <f ca="1">IF(I68="",0,VLOOKUP(I68,База!K$2:L$12,2,0)+IF(J68&lt;&gt;"",VLOOKUP(J68,База!K$2:L$12,2,0),0)+OFFSET(База!O$2,K68,0)+(LEN(L68)-LEN(SUBSTITUTE(L68,База!T$2,"")))*База!U$2+(LEN(L68)-LEN(SUBSTITUTE(L68,База!T$3,"")))*База!U$3+(LEN(L68)-LEN(SUBSTITUTE(L68,База!T$4,"")))*База!U$4+(LEN(L68)-LEN(SUBSTITUTE(L68,База!T$5,"")))*База!U$5+(LEN(L68)-LEN(SUBSTITUTE(L68,База!T$6,"")))*База!U$6+IF(M68&lt;&gt;"",VLOOKUP(M68,База!Q$2:R$5,2,0),0)+IF(N68&lt;&gt;"",База!R$6,0))</f>
        <v>900</v>
      </c>
      <c r="Q68" s="1"/>
      <c r="R68" t="str">
        <f ca="1">IF(B68&lt;&gt;B67,"[br][u]"&amp;B68&amp;":"&amp;"[/u][br]","")&amp;TEXT(C68,"00#")&amp;" "&amp;IF((E68=База!D$2)+(E68=База!D$6),"[strike]","")&amp;D68&amp;IF(H68&lt;&gt;""," ("&amp;H68&amp;")","")&amp;". "&amp;F68&amp;". "&amp;IF((E68=База!D$2)+(E68=База!D$6),"[/strike]  "&amp;O68,IF(I68&lt;&gt;"",I68,"")&amp;IF(J68&lt;&gt;""," + "&amp;J68,"")&amp;IF(K68&lt;&gt;""," + Броня("&amp;K68&amp;")","")&amp;IF(L68&lt;&gt;""," + граната ("&amp;L68&amp;")","")&amp;IF(M68&lt;&gt;""," + "&amp;M68,"")&amp;IF(M68&lt;&gt;""," + Рация",""))</f>
        <v>111 Лорена Рамос. Гвардеец. ПП + Броня(4) + ИПП + Рация</v>
      </c>
    </row>
    <row r="69" spans="1:18" x14ac:dyDescent="0.25">
      <c r="A69" t="str">
        <f>IF(MOD(C69,2)=0,"Мобилен","Закреплен")</f>
        <v>Мобилен</v>
      </c>
      <c r="B69" t="s">
        <v>21</v>
      </c>
      <c r="C69" s="11">
        <v>112</v>
      </c>
      <c r="D69" s="9" t="s">
        <v>118</v>
      </c>
      <c r="E69" t="s">
        <v>176</v>
      </c>
      <c r="F69" t="s">
        <v>3</v>
      </c>
      <c r="G69">
        <v>99</v>
      </c>
      <c r="H69" t="str">
        <f ca="1">OFFSET(База!I$1,G69,0)</f>
        <v/>
      </c>
      <c r="I69" t="s">
        <v>5</v>
      </c>
      <c r="K69" s="2">
        <v>4</v>
      </c>
      <c r="M69" s="2" t="s">
        <v>23</v>
      </c>
      <c r="P69">
        <f ca="1">IF(I69="",0,VLOOKUP(I69,База!K$2:L$12,2,0)+IF(J69&lt;&gt;"",VLOOKUP(J69,База!K$2:L$12,2,0),0)+OFFSET(База!O$2,K69,0)+(LEN(L69)-LEN(SUBSTITUTE(L69,База!T$2,"")))*База!U$2+(LEN(L69)-LEN(SUBSTITUTE(L69,База!T$3,"")))*База!U$3+(LEN(L69)-LEN(SUBSTITUTE(L69,База!T$4,"")))*База!U$4+(LEN(L69)-LEN(SUBSTITUTE(L69,База!T$5,"")))*База!U$5+(LEN(L69)-LEN(SUBSTITUTE(L69,База!T$6,"")))*База!U$6+IF(M69&lt;&gt;"",VLOOKUP(M69,База!Q$2:R$5,2,0),0)+IF(N69&lt;&gt;"",База!R$6,0))</f>
        <v>900</v>
      </c>
      <c r="Q69" s="1"/>
      <c r="R69" t="str">
        <f ca="1">IF(B69&lt;&gt;B68,"[br][u]"&amp;B69&amp;":"&amp;"[/u][br]","")&amp;TEXT(C69,"00#")&amp;" "&amp;IF((E69=База!D$2)+(E69=База!D$6),"[strike]","")&amp;D69&amp;IF(H69&lt;&gt;""," ("&amp;H69&amp;")","")&amp;". "&amp;F69&amp;". "&amp;IF((E69=База!D$2)+(E69=База!D$6),"[/strike]  "&amp;O69,IF(I69&lt;&gt;"",I69,"")&amp;IF(J69&lt;&gt;""," + "&amp;J69,"")&amp;IF(K69&lt;&gt;""," + Броня("&amp;K69&amp;")","")&amp;IF(L69&lt;&gt;""," + граната ("&amp;L69&amp;")","")&amp;IF(M69&lt;&gt;""," + "&amp;M69,"")&amp;IF(M69&lt;&gt;""," + Рация",""))</f>
        <v>112 Альваро Пласа. Гвардеец. ПП + Броня(4) + ИПП + Рация</v>
      </c>
    </row>
    <row r="70" spans="1:18" x14ac:dyDescent="0.25">
      <c r="A70" t="str">
        <f>IF(MOD(C70,2)=0,"Мобилен","Закреплен")</f>
        <v>Закреплен</v>
      </c>
      <c r="B70" t="s">
        <v>21</v>
      </c>
      <c r="C70" s="11">
        <v>113</v>
      </c>
      <c r="D70" s="9" t="s">
        <v>119</v>
      </c>
      <c r="E70" t="s">
        <v>176</v>
      </c>
      <c r="F70" t="s">
        <v>3</v>
      </c>
      <c r="G70">
        <v>31</v>
      </c>
      <c r="H70" t="str">
        <f ca="1">OFFSET(База!I$1,G70,0)</f>
        <v>Инструктор</v>
      </c>
      <c r="I70" t="s">
        <v>5</v>
      </c>
      <c r="K70" s="2">
        <v>4</v>
      </c>
      <c r="M70" s="2" t="s">
        <v>23</v>
      </c>
      <c r="P70">
        <f ca="1">IF(I70="",0,VLOOKUP(I70,База!K$2:L$12,2,0)+IF(J70&lt;&gt;"",VLOOKUP(J70,База!K$2:L$12,2,0),0)+OFFSET(База!O$2,K70,0)+(LEN(L70)-LEN(SUBSTITUTE(L70,База!T$2,"")))*База!U$2+(LEN(L70)-LEN(SUBSTITUTE(L70,База!T$3,"")))*База!U$3+(LEN(L70)-LEN(SUBSTITUTE(L70,База!T$4,"")))*База!U$4+(LEN(L70)-LEN(SUBSTITUTE(L70,База!T$5,"")))*База!U$5+(LEN(L70)-LEN(SUBSTITUTE(L70,База!T$6,"")))*База!U$6+IF(M70&lt;&gt;"",VLOOKUP(M70,База!Q$2:R$5,2,0),0)+IF(N70&lt;&gt;"",База!R$6,0))</f>
        <v>900</v>
      </c>
      <c r="Q70" s="1"/>
      <c r="R70" t="str">
        <f ca="1">IF(B70&lt;&gt;B69,"[br][u]"&amp;B70&amp;":"&amp;"[/u][br]","")&amp;TEXT(C70,"00#")&amp;" "&amp;IF((E70=База!D$2)+(E70=База!D$6),"[strike]","")&amp;D70&amp;IF(H70&lt;&gt;""," ("&amp;H70&amp;")","")&amp;". "&amp;F70&amp;". "&amp;IF((E70=База!D$2)+(E70=База!D$6),"[/strike]  "&amp;O70,IF(I70&lt;&gt;"",I70,"")&amp;IF(J70&lt;&gt;""," + "&amp;J70,"")&amp;IF(K70&lt;&gt;""," + Броня("&amp;K70&amp;")","")&amp;IF(L70&lt;&gt;""," + граната ("&amp;L70&amp;")","")&amp;IF(M70&lt;&gt;""," + "&amp;M70,"")&amp;IF(M70&lt;&gt;""," + Рация",""))</f>
        <v>113 Маркос Гусман (Инструктор). Гвардеец. ПП + Броня(4) + ИПП + Рация</v>
      </c>
    </row>
    <row r="71" spans="1:18" x14ac:dyDescent="0.25">
      <c r="A71" t="str">
        <f>IF(MOD(C71,2)=0,"Мобилен","Закреплен")</f>
        <v>Мобилен</v>
      </c>
      <c r="B71" t="s">
        <v>21</v>
      </c>
      <c r="C71" s="11">
        <v>114</v>
      </c>
      <c r="D71" s="9" t="s">
        <v>120</v>
      </c>
      <c r="E71" t="s">
        <v>176</v>
      </c>
      <c r="F71" t="s">
        <v>3</v>
      </c>
      <c r="G71">
        <v>25</v>
      </c>
      <c r="H71" t="str">
        <f ca="1">OFFSET(База!I$1,G71,0)</f>
        <v>Артиллерист</v>
      </c>
      <c r="I71" t="s">
        <v>5</v>
      </c>
      <c r="K71" s="2">
        <v>4</v>
      </c>
      <c r="M71" s="2" t="s">
        <v>23</v>
      </c>
      <c r="P71">
        <f ca="1">IF(I71="",0,VLOOKUP(I71,База!K$2:L$12,2,0)+IF(J71&lt;&gt;"",VLOOKUP(J71,База!K$2:L$12,2,0),0)+OFFSET(База!O$2,K71,0)+(LEN(L71)-LEN(SUBSTITUTE(L71,База!T$2,"")))*База!U$2+(LEN(L71)-LEN(SUBSTITUTE(L71,База!T$3,"")))*База!U$3+(LEN(L71)-LEN(SUBSTITUTE(L71,База!T$4,"")))*База!U$4+(LEN(L71)-LEN(SUBSTITUTE(L71,База!T$5,"")))*База!U$5+(LEN(L71)-LEN(SUBSTITUTE(L71,База!T$6,"")))*База!U$6+IF(M71&lt;&gt;"",VLOOKUP(M71,База!Q$2:R$5,2,0),0)+IF(N71&lt;&gt;"",База!R$6,0))</f>
        <v>900</v>
      </c>
      <c r="Q71" s="1"/>
      <c r="R71" t="str">
        <f ca="1">IF(B71&lt;&gt;B70,"[br][u]"&amp;B71&amp;":"&amp;"[/u][br]","")&amp;TEXT(C71,"00#")&amp;" "&amp;IF((E71=База!D$2)+(E71=База!D$6),"[strike]","")&amp;D71&amp;IF(H71&lt;&gt;""," ("&amp;H71&amp;")","")&amp;". "&amp;F71&amp;". "&amp;IF((E71=База!D$2)+(E71=База!D$6),"[/strike]  "&amp;O71,IF(I71&lt;&gt;"",I71,"")&amp;IF(J71&lt;&gt;""," + "&amp;J71,"")&amp;IF(K71&lt;&gt;""," + Броня("&amp;K71&amp;")","")&amp;IF(L71&lt;&gt;""," + граната ("&amp;L71&amp;")","")&amp;IF(M71&lt;&gt;""," + "&amp;M71,"")&amp;IF(M71&lt;&gt;""," + Рация",""))</f>
        <v>114 Хайме Прадо (Артиллерист). Гвардеец. ПП + Броня(4) + ИПП + Рация</v>
      </c>
    </row>
    <row r="72" spans="1:18" x14ac:dyDescent="0.25">
      <c r="A72" t="str">
        <f>IF(MOD(C72,2)=0,"Мобилен","Закреплен")</f>
        <v>Закреплен</v>
      </c>
      <c r="B72" t="s">
        <v>21</v>
      </c>
      <c r="C72" s="11">
        <v>115</v>
      </c>
      <c r="D72" s="9" t="s">
        <v>121</v>
      </c>
      <c r="E72" t="s">
        <v>178</v>
      </c>
      <c r="F72" t="s">
        <v>10</v>
      </c>
      <c r="G72">
        <v>25</v>
      </c>
      <c r="H72" t="str">
        <f ca="1">OFFSET(База!I$1,G72,0)</f>
        <v>Артиллерист</v>
      </c>
      <c r="O72" t="s">
        <v>208</v>
      </c>
      <c r="P72">
        <f ca="1">IF(I72="",0,VLOOKUP(I72,База!K$2:L$12,2,0)+IF(J72&lt;&gt;"",VLOOKUP(J72,База!K$2:L$12,2,0),0)+OFFSET(База!O$2,K72,0)+(LEN(L72)-LEN(SUBSTITUTE(L72,База!T$2,"")))*База!U$2+(LEN(L72)-LEN(SUBSTITUTE(L72,База!T$3,"")))*База!U$3+(LEN(L72)-LEN(SUBSTITUTE(L72,База!T$4,"")))*База!U$4+(LEN(L72)-LEN(SUBSTITUTE(L72,База!T$5,"")))*База!U$5+(LEN(L72)-LEN(SUBSTITUTE(L72,База!T$6,"")))*База!U$6+IF(M72&lt;&gt;"",VLOOKUP(M72,База!Q$2:R$5,2,0),0)+IF(N72&lt;&gt;"",База!R$6,0))</f>
        <v>0</v>
      </c>
      <c r="Q72" s="1"/>
      <c r="R72" t="str">
        <f ca="1">IF(B72&lt;&gt;B71,"[br][u]"&amp;B72&amp;":"&amp;"[/u][br]","")&amp;TEXT(C72,"00#")&amp;" "&amp;IF((E72=База!D$2)+(E72=База!D$6),"[strike]","")&amp;D72&amp;IF(H72&lt;&gt;""," ("&amp;H72&amp;")","")&amp;". "&amp;F72&amp;". "&amp;IF((E72=База!D$2)+(E72=База!D$6),"[/strike]  "&amp;O72,IF(I72&lt;&gt;"",I72,"")&amp;IF(J72&lt;&gt;""," + "&amp;J72,"")&amp;IF(K72&lt;&gt;""," + Броня("&amp;K72&amp;")","")&amp;IF(L72&lt;&gt;""," + граната ("&amp;L72&amp;")","")&amp;IF(M72&lt;&gt;""," + "&amp;M72,"")&amp;IF(M72&lt;&gt;""," + Рация",""))</f>
        <v>115 [strike]Бенито Мальдонато (Артиллерист). Новобранец. [/strike]  Погиб в Драссене 12.10.2011</v>
      </c>
    </row>
    <row r="73" spans="1:18" x14ac:dyDescent="0.25">
      <c r="A73" t="str">
        <f>IF(MOD(C73,2)=0,"Мобилен","Закреплен")</f>
        <v>Мобилен</v>
      </c>
      <c r="B73" t="s">
        <v>21</v>
      </c>
      <c r="C73" s="11">
        <v>116</v>
      </c>
      <c r="D73" s="9" t="s">
        <v>122</v>
      </c>
      <c r="E73" t="s">
        <v>176</v>
      </c>
      <c r="F73" t="s">
        <v>3</v>
      </c>
      <c r="G73">
        <v>99</v>
      </c>
      <c r="H73" t="str">
        <f ca="1">OFFSET(База!I$1,G73,0)</f>
        <v/>
      </c>
      <c r="I73" t="s">
        <v>18</v>
      </c>
      <c r="J73" t="s">
        <v>184</v>
      </c>
      <c r="K73" s="2">
        <v>3</v>
      </c>
      <c r="L73" s="2" t="s">
        <v>163</v>
      </c>
      <c r="P73">
        <f ca="1">IF(I73="",0,VLOOKUP(I73,База!K$2:L$12,2,0)+IF(J73&lt;&gt;"",VLOOKUP(J73,База!K$2:L$12,2,0),0)+OFFSET(База!O$2,K73,0)+(LEN(L73)-LEN(SUBSTITUTE(L73,База!T$2,"")))*База!U$2+(LEN(L73)-LEN(SUBSTITUTE(L73,База!T$3,"")))*База!U$3+(LEN(L73)-LEN(SUBSTITUTE(L73,База!T$4,"")))*База!U$4+(LEN(L73)-LEN(SUBSTITUTE(L73,База!T$5,"")))*База!U$5+(LEN(L73)-LEN(SUBSTITUTE(L73,База!T$6,"")))*База!U$6+IF(M73&lt;&gt;"",VLOOKUP(M73,База!Q$2:R$5,2,0),0)+IF(N73&lt;&gt;"",База!R$6,0))</f>
        <v>1450</v>
      </c>
      <c r="Q73" s="1"/>
      <c r="R73" t="str">
        <f ca="1">IF(B73&lt;&gt;B72,"[br][u]"&amp;B73&amp;":"&amp;"[/u][br]","")&amp;TEXT(C73,"00#")&amp;" "&amp;IF((E73=База!D$2)+(E73=База!D$6),"[strike]","")&amp;D73&amp;IF(H73&lt;&gt;""," ("&amp;H73&amp;")","")&amp;". "&amp;F73&amp;". "&amp;IF((E73=База!D$2)+(E73=База!D$6),"[/strike]  "&amp;O73,IF(I73&lt;&gt;"",I73,"")&amp;IF(J73&lt;&gt;""," + "&amp;J73,"")&amp;IF(K73&lt;&gt;""," + Броня("&amp;K73&amp;")","")&amp;IF(L73&lt;&gt;""," + граната ("&amp;L73&amp;")","")&amp;IF(M73&lt;&gt;""," + "&amp;M73,"")&amp;IF(M73&lt;&gt;""," + Рация",""))</f>
        <v>116 Карлос Оливарес. Гвардеец. Винтовка + Пулемет + Броня(3) + граната (Д)</v>
      </c>
    </row>
    <row r="74" spans="1:18" x14ac:dyDescent="0.25">
      <c r="A74" t="str">
        <f>IF(MOD(C74,2)=0,"Мобилен","Закреплен")</f>
        <v>Закреплен</v>
      </c>
      <c r="B74" t="s">
        <v>21</v>
      </c>
      <c r="C74" s="11">
        <v>117</v>
      </c>
      <c r="D74" s="9" t="s">
        <v>123</v>
      </c>
      <c r="E74" t="s">
        <v>205</v>
      </c>
      <c r="F74" t="s">
        <v>4</v>
      </c>
      <c r="G74">
        <v>9</v>
      </c>
      <c r="H74" t="str">
        <f ca="1">OFFSET(База!I$1,G74,0)</f>
        <v>Разведчик</v>
      </c>
      <c r="O74" t="s">
        <v>210</v>
      </c>
      <c r="P74">
        <f ca="1">IF(I74="",0,VLOOKUP(I74,База!K$2:L$12,2,0)+IF(J74&lt;&gt;"",VLOOKUP(J74,База!K$2:L$12,2,0),0)+OFFSET(База!O$2,K74,0)+(LEN(L74)-LEN(SUBSTITUTE(L74,База!T$2,"")))*База!U$2+(LEN(L74)-LEN(SUBSTITUTE(L74,База!T$3,"")))*База!U$3+(LEN(L74)-LEN(SUBSTITUTE(L74,База!T$4,"")))*База!U$4+(LEN(L74)-LEN(SUBSTITUTE(L74,База!T$5,"")))*База!U$5+(LEN(L74)-LEN(SUBSTITUTE(L74,База!T$6,"")))*База!U$6+IF(M74&lt;&gt;"",VLOOKUP(M74,База!Q$2:R$5,2,0),0)+IF(N74&lt;&gt;"",База!R$6,0))</f>
        <v>0</v>
      </c>
      <c r="Q74" s="1"/>
      <c r="R74" t="str">
        <f ca="1">IF(B74&lt;&gt;B73,"[br][u]"&amp;B74&amp;":"&amp;"[/u][br]","")&amp;TEXT(C74,"00#")&amp;" "&amp;IF((E74=База!D$2)+(E74=База!D$6),"[strike]","")&amp;D74&amp;IF(H74&lt;&gt;""," ("&amp;H74&amp;")","")&amp;". "&amp;F74&amp;". "&amp;IF((E74=База!D$2)+(E74=База!D$6),"[/strike]  "&amp;O74,IF(I74&lt;&gt;"",I74,"")&amp;IF(J74&lt;&gt;""," + "&amp;J74,"")&amp;IF(K74&lt;&gt;""," + Броня("&amp;K74&amp;")","")&amp;IF(L74&lt;&gt;""," + граната ("&amp;L74&amp;")","")&amp;IF(M74&lt;&gt;""," + "&amp;M74,"")&amp;IF(M74&lt;&gt;""," + Рация",""))</f>
        <v>117 [strike]Сальвадор Лагос (Разведчик). Солдат. [/strike]  Тяжелораненым попал в плен в Сан Моне 23.10.2011</v>
      </c>
    </row>
    <row r="75" spans="1:18" x14ac:dyDescent="0.25">
      <c r="A75" t="str">
        <f>IF(MOD(C75,2)=0,"Мобилен","Закреплен")</f>
        <v>Мобилен</v>
      </c>
      <c r="B75" t="s">
        <v>21</v>
      </c>
      <c r="C75" s="11">
        <v>118</v>
      </c>
      <c r="D75" s="9" t="s">
        <v>124</v>
      </c>
      <c r="E75" t="s">
        <v>176</v>
      </c>
      <c r="F75" t="s">
        <v>3</v>
      </c>
      <c r="G75">
        <v>99</v>
      </c>
      <c r="H75" t="str">
        <f ca="1">OFFSET(База!I$1,G75,0)</f>
        <v/>
      </c>
      <c r="I75" t="s">
        <v>183</v>
      </c>
      <c r="K75" s="2">
        <v>3</v>
      </c>
      <c r="P75">
        <f ca="1">IF(I75="",0,VLOOKUP(I75,База!K$2:L$12,2,0)+IF(J75&lt;&gt;"",VLOOKUP(J75,База!K$2:L$12,2,0),0)+OFFSET(База!O$2,K75,0)+(LEN(L75)-LEN(SUBSTITUTE(L75,База!T$2,"")))*База!U$2+(LEN(L75)-LEN(SUBSTITUTE(L75,База!T$3,"")))*База!U$3+(LEN(L75)-LEN(SUBSTITUTE(L75,База!T$4,"")))*База!U$4+(LEN(L75)-LEN(SUBSTITUTE(L75,База!T$5,"")))*База!U$5+(LEN(L75)-LEN(SUBSTITUTE(L75,База!T$6,"")))*База!U$6+IF(M75&lt;&gt;"",VLOOKUP(M75,База!Q$2:R$5,2,0),0)+IF(N75&lt;&gt;"",База!R$6,0))</f>
        <v>750</v>
      </c>
      <c r="Q75" s="1"/>
      <c r="R75" t="str">
        <f ca="1">IF(B75&lt;&gt;B74,"[br][u]"&amp;B75&amp;":"&amp;"[/u][br]","")&amp;TEXT(C75,"00#")&amp;" "&amp;IF((E75=База!D$2)+(E75=База!D$6),"[strike]","")&amp;D75&amp;IF(H75&lt;&gt;""," ("&amp;H75&amp;")","")&amp;". "&amp;F75&amp;". "&amp;IF((E75=База!D$2)+(E75=База!D$6),"[/strike]  "&amp;O75,IF(I75&lt;&gt;"",I75,"")&amp;IF(J75&lt;&gt;""," + "&amp;J75,"")&amp;IF(K75&lt;&gt;""," + Броня("&amp;K75&amp;")","")&amp;IF(L75&lt;&gt;""," + граната ("&amp;L75&amp;")","")&amp;IF(M75&lt;&gt;""," + "&amp;M75,"")&amp;IF(M75&lt;&gt;""," + Рация",""))</f>
        <v>118 Элисса Наверрете. Гвардеец. Автомат + Броня(3)</v>
      </c>
    </row>
    <row r="76" spans="1:18" x14ac:dyDescent="0.25">
      <c r="A76" t="str">
        <f>IF(MOD(C76,2)=0,"Мобилен","Закреплен")</f>
        <v>Закреплен</v>
      </c>
      <c r="B76" t="s">
        <v>21</v>
      </c>
      <c r="C76" s="11">
        <v>119</v>
      </c>
      <c r="D76" s="9" t="s">
        <v>125</v>
      </c>
      <c r="E76" t="s">
        <v>176</v>
      </c>
      <c r="F76" t="s">
        <v>3</v>
      </c>
      <c r="G76">
        <v>99</v>
      </c>
      <c r="H76" t="str">
        <f ca="1">OFFSET(База!I$1,G76,0)</f>
        <v/>
      </c>
      <c r="I76" t="s">
        <v>18</v>
      </c>
      <c r="K76" s="2">
        <v>2</v>
      </c>
      <c r="P76">
        <f ca="1">IF(I76="",0,VLOOKUP(I76,База!K$2:L$12,2,0)+IF(J76&lt;&gt;"",VLOOKUP(J76,База!K$2:L$12,2,0),0)+OFFSET(База!O$2,K76,0)+(LEN(L76)-LEN(SUBSTITUTE(L76,База!T$2,"")))*База!U$2+(LEN(L76)-LEN(SUBSTITUTE(L76,База!T$3,"")))*База!U$3+(LEN(L76)-LEN(SUBSTITUTE(L76,База!T$4,"")))*База!U$4+(LEN(L76)-LEN(SUBSTITUTE(L76,База!T$5,"")))*База!U$5+(LEN(L76)-LEN(SUBSTITUTE(L76,База!T$6,"")))*База!U$6+IF(M76&lt;&gt;"",VLOOKUP(M76,База!Q$2:R$5,2,0),0)+IF(N76&lt;&gt;"",База!R$6,0))</f>
        <v>200</v>
      </c>
      <c r="Q76" s="1"/>
      <c r="R76" t="str">
        <f ca="1">IF(B76&lt;&gt;B75,"[br][u]"&amp;B76&amp;":"&amp;"[/u][br]","")&amp;TEXT(C76,"00#")&amp;" "&amp;IF((E76=База!D$2)+(E76=База!D$6),"[strike]","")&amp;D76&amp;IF(H76&lt;&gt;""," ("&amp;H76&amp;")","")&amp;". "&amp;F76&amp;". "&amp;IF((E76=База!D$2)+(E76=База!D$6),"[/strike]  "&amp;O76,IF(I76&lt;&gt;"",I76,"")&amp;IF(J76&lt;&gt;""," + "&amp;J76,"")&amp;IF(K76&lt;&gt;""," + Броня("&amp;K76&amp;")","")&amp;IF(L76&lt;&gt;""," + граната ("&amp;L76&amp;")","")&amp;IF(M76&lt;&gt;""," + "&amp;M76,"")&amp;IF(M76&lt;&gt;""," + Рация",""))</f>
        <v>119 Франсиска Вера. Гвардеец. Винтовка + Броня(2)</v>
      </c>
    </row>
    <row r="77" spans="1:18" x14ac:dyDescent="0.25">
      <c r="A77" t="str">
        <f>IF(MOD(C77,2)=0,"Мобилен","Закреплен")</f>
        <v>Мобилен</v>
      </c>
      <c r="B77" t="s">
        <v>21</v>
      </c>
      <c r="C77" s="11">
        <v>120</v>
      </c>
      <c r="D77" s="9" t="s">
        <v>126</v>
      </c>
      <c r="E77" t="s">
        <v>176</v>
      </c>
      <c r="F77" t="s">
        <v>10</v>
      </c>
      <c r="G77">
        <v>99</v>
      </c>
      <c r="H77" t="str">
        <f ca="1">OFFSET(База!I$1,G77,0)</f>
        <v/>
      </c>
      <c r="I77" t="s">
        <v>19</v>
      </c>
      <c r="P77">
        <f ca="1">IF(I77="",0,VLOOKUP(I77,База!K$2:L$12,2,0)+IF(J77&lt;&gt;"",VLOOKUP(J77,База!K$2:L$12,2,0),0)+OFFSET(База!O$2,K77,0)+(LEN(L77)-LEN(SUBSTITUTE(L77,База!T$2,"")))*База!U$2+(LEN(L77)-LEN(SUBSTITUTE(L77,База!T$3,"")))*База!U$3+(LEN(L77)-LEN(SUBSTITUTE(L77,База!T$4,"")))*База!U$4+(LEN(L77)-LEN(SUBSTITUTE(L77,База!T$5,"")))*База!U$5+(LEN(L77)-LEN(SUBSTITUTE(L77,База!T$6,"")))*База!U$6+IF(M77&lt;&gt;"",VLOOKUP(M77,База!Q$2:R$5,2,0),0)+IF(N77&lt;&gt;"",База!R$6,0))</f>
        <v>100</v>
      </c>
      <c r="Q77" s="1"/>
      <c r="R77" t="str">
        <f ca="1">IF(B77&lt;&gt;B76,"[br][u]"&amp;B77&amp;":"&amp;"[/u][br]","")&amp;TEXT(C77,"00#")&amp;" "&amp;IF((E77=База!D$2)+(E77=База!D$6),"[strike]","")&amp;D77&amp;IF(H77&lt;&gt;""," ("&amp;H77&amp;")","")&amp;". "&amp;F77&amp;". "&amp;IF((E77=База!D$2)+(E77=База!D$6),"[/strike]  "&amp;O77,IF(I77&lt;&gt;"",I77,"")&amp;IF(J77&lt;&gt;""," + "&amp;J77,"")&amp;IF(K77&lt;&gt;""," + Броня("&amp;K77&amp;")","")&amp;IF(L77&lt;&gt;""," + граната ("&amp;L77&amp;")","")&amp;IF(M77&lt;&gt;""," + "&amp;M77,"")&amp;IF(M77&lt;&gt;""," + Рация",""))</f>
        <v>120 Андрес Рольдан. Новобранец. Дробовик</v>
      </c>
    </row>
    <row r="78" spans="1:18" x14ac:dyDescent="0.25">
      <c r="A78" t="str">
        <f>IF(MOD(C78,2)=0,"Мобилен","Закреплен")</f>
        <v>Закреплен</v>
      </c>
      <c r="B78" t="s">
        <v>21</v>
      </c>
      <c r="C78" s="11">
        <v>121</v>
      </c>
      <c r="D78" s="9" t="s">
        <v>127</v>
      </c>
      <c r="E78" t="s">
        <v>176</v>
      </c>
      <c r="F78" t="s">
        <v>4</v>
      </c>
      <c r="G78">
        <v>99</v>
      </c>
      <c r="H78" t="str">
        <f ca="1">OFFSET(База!I$1,G78,0)</f>
        <v/>
      </c>
      <c r="I78" t="s">
        <v>18</v>
      </c>
      <c r="K78" s="2">
        <v>2</v>
      </c>
      <c r="P78">
        <f ca="1">IF(I78="",0,VLOOKUP(I78,База!K$2:L$12,2,0)+IF(J78&lt;&gt;"",VLOOKUP(J78,База!K$2:L$12,2,0),0)+OFFSET(База!O$2,K78,0)+(LEN(L78)-LEN(SUBSTITUTE(L78,База!T$2,"")))*База!U$2+(LEN(L78)-LEN(SUBSTITUTE(L78,База!T$3,"")))*База!U$3+(LEN(L78)-LEN(SUBSTITUTE(L78,База!T$4,"")))*База!U$4+(LEN(L78)-LEN(SUBSTITUTE(L78,База!T$5,"")))*База!U$5+(LEN(L78)-LEN(SUBSTITUTE(L78,База!T$6,"")))*База!U$6+IF(M78&lt;&gt;"",VLOOKUP(M78,База!Q$2:R$5,2,0),0)+IF(N78&lt;&gt;"",База!R$6,0))</f>
        <v>200</v>
      </c>
      <c r="Q78" s="1"/>
      <c r="R78" t="str">
        <f ca="1">IF(B78&lt;&gt;B77,"[br][u]"&amp;B78&amp;":"&amp;"[/u][br]","")&amp;TEXT(C78,"00#")&amp;" "&amp;IF((E78=База!D$2)+(E78=База!D$6),"[strike]","")&amp;D78&amp;IF(H78&lt;&gt;""," ("&amp;H78&amp;")","")&amp;". "&amp;F78&amp;". "&amp;IF((E78=База!D$2)+(E78=База!D$6),"[/strike]  "&amp;O78,IF(I78&lt;&gt;"",I78,"")&amp;IF(J78&lt;&gt;""," + "&amp;J78,"")&amp;IF(K78&lt;&gt;""," + Броня("&amp;K78&amp;")","")&amp;IF(L78&lt;&gt;""," + граната ("&amp;L78&amp;")","")&amp;IF(M78&lt;&gt;""," + "&amp;M78,"")&amp;IF(M78&lt;&gt;""," + Рация",""))</f>
        <v>121 Хосе Домингес. Солдат. Винтовка + Броня(2)</v>
      </c>
    </row>
    <row r="79" spans="1:18" x14ac:dyDescent="0.25">
      <c r="A79" t="str">
        <f>IF(MOD(C79,2)=0,"Мобилен","Закреплен")</f>
        <v>Мобилен</v>
      </c>
      <c r="B79" t="s">
        <v>21</v>
      </c>
      <c r="C79" s="11">
        <v>122</v>
      </c>
      <c r="D79" s="9" t="s">
        <v>128</v>
      </c>
      <c r="E79" t="s">
        <v>176</v>
      </c>
      <c r="F79" t="s">
        <v>10</v>
      </c>
      <c r="G79">
        <v>99</v>
      </c>
      <c r="H79" t="str">
        <f ca="1">OFFSET(База!I$1,G79,0)</f>
        <v/>
      </c>
      <c r="I79" t="s">
        <v>19</v>
      </c>
      <c r="P79">
        <f ca="1">IF(I79="",0,VLOOKUP(I79,База!K$2:L$12,2,0)+IF(J79&lt;&gt;"",VLOOKUP(J79,База!K$2:L$12,2,0),0)+OFFSET(База!O$2,K79,0)+(LEN(L79)-LEN(SUBSTITUTE(L79,База!T$2,"")))*База!U$2+(LEN(L79)-LEN(SUBSTITUTE(L79,База!T$3,"")))*База!U$3+(LEN(L79)-LEN(SUBSTITUTE(L79,База!T$4,"")))*База!U$4+(LEN(L79)-LEN(SUBSTITUTE(L79,База!T$5,"")))*База!U$5+(LEN(L79)-LEN(SUBSTITUTE(L79,База!T$6,"")))*База!U$6+IF(M79&lt;&gt;"",VLOOKUP(M79,База!Q$2:R$5,2,0),0)+IF(N79&lt;&gt;"",База!R$6,0))</f>
        <v>100</v>
      </c>
      <c r="Q79" s="1"/>
      <c r="R79" t="str">
        <f ca="1">IF(B79&lt;&gt;B78,"[br][u]"&amp;B79&amp;":"&amp;"[/u][br]","")&amp;TEXT(C79,"00#")&amp;" "&amp;IF((E79=База!D$2)+(E79=База!D$6),"[strike]","")&amp;D79&amp;IF(H79&lt;&gt;""," ("&amp;H79&amp;")","")&amp;". "&amp;F79&amp;". "&amp;IF((E79=База!D$2)+(E79=База!D$6),"[/strike]  "&amp;O79,IF(I79&lt;&gt;"",I79,"")&amp;IF(J79&lt;&gt;""," + "&amp;J79,"")&amp;IF(K79&lt;&gt;""," + Броня("&amp;K79&amp;")","")&amp;IF(L79&lt;&gt;""," + граната ("&amp;L79&amp;")","")&amp;IF(M79&lt;&gt;""," + "&amp;M79,"")&amp;IF(M79&lt;&gt;""," + Рация",""))</f>
        <v>122 Хавьер Кабьера. Новобранец. Дробовик</v>
      </c>
    </row>
    <row r="80" spans="1:18" x14ac:dyDescent="0.25">
      <c r="A80" t="str">
        <f>IF(MOD(C80,2)=0,"Мобилен","Закреплен")</f>
        <v>Закреплен</v>
      </c>
      <c r="B80" t="s">
        <v>21</v>
      </c>
      <c r="C80" s="11">
        <v>123</v>
      </c>
      <c r="D80" s="9" t="s">
        <v>129</v>
      </c>
      <c r="E80" t="s">
        <v>176</v>
      </c>
      <c r="F80" t="s">
        <v>4</v>
      </c>
      <c r="G80">
        <v>1</v>
      </c>
      <c r="H80" t="str">
        <f ca="1">OFFSET(База!I$1,G80,0)</f>
        <v>Медик</v>
      </c>
      <c r="I80" t="s">
        <v>182</v>
      </c>
      <c r="P80">
        <f ca="1">IF(I80="",0,VLOOKUP(I80,База!K$2:L$12,2,0)+IF(J80&lt;&gt;"",VLOOKUP(J80,База!K$2:L$12,2,0),0)+OFFSET(База!O$2,K80,0)+(LEN(L80)-LEN(SUBSTITUTE(L80,База!T$2,"")))*База!U$2+(LEN(L80)-LEN(SUBSTITUTE(L80,База!T$3,"")))*База!U$3+(LEN(L80)-LEN(SUBSTITUTE(L80,База!T$4,"")))*База!U$4+(LEN(L80)-LEN(SUBSTITUTE(L80,База!T$5,"")))*База!U$5+(LEN(L80)-LEN(SUBSTITUTE(L80,База!T$6,"")))*База!U$6+IF(M80&lt;&gt;"",VLOOKUP(M80,База!Q$2:R$5,2,0),0)+IF(N80&lt;&gt;"",База!R$6,0))</f>
        <v>100</v>
      </c>
      <c r="Q80" s="1"/>
      <c r="R80" t="str">
        <f ca="1">IF(B80&lt;&gt;B79,"[br][u]"&amp;B80&amp;":"&amp;"[/u][br]","")&amp;TEXT(C80,"00#")&amp;" "&amp;IF((E80=База!D$2)+(E80=База!D$6),"[strike]","")&amp;D80&amp;IF(H80&lt;&gt;""," ("&amp;H80&amp;")","")&amp;". "&amp;F80&amp;". "&amp;IF((E80=База!D$2)+(E80=База!D$6),"[/strike]  "&amp;O80,IF(I80&lt;&gt;"",I80,"")&amp;IF(J80&lt;&gt;""," + "&amp;J80,"")&amp;IF(K80&lt;&gt;""," + Броня("&amp;K80&amp;")","")&amp;IF(L80&lt;&gt;""," + граната ("&amp;L80&amp;")","")&amp;IF(M80&lt;&gt;""," + "&amp;M80,"")&amp;IF(M80&lt;&gt;""," + Рация",""))</f>
        <v>123 Эстер Фариас (Медик). Солдат. Пистолет</v>
      </c>
    </row>
    <row r="81" spans="1:18" x14ac:dyDescent="0.25">
      <c r="A81" t="str">
        <f>IF(MOD(C81,2)=0,"Мобилен","Закреплен")</f>
        <v>Мобилен</v>
      </c>
      <c r="B81" t="s">
        <v>21</v>
      </c>
      <c r="C81" s="11">
        <v>124</v>
      </c>
      <c r="D81" s="9" t="s">
        <v>130</v>
      </c>
      <c r="E81" t="s">
        <v>176</v>
      </c>
      <c r="F81" t="s">
        <v>3</v>
      </c>
      <c r="G81">
        <v>99</v>
      </c>
      <c r="H81" t="str">
        <f ca="1">OFFSET(База!I$1,G81,0)</f>
        <v/>
      </c>
      <c r="I81" t="s">
        <v>18</v>
      </c>
      <c r="K81" s="2">
        <v>2</v>
      </c>
      <c r="P81">
        <f ca="1">IF(I81="",0,VLOOKUP(I81,База!K$2:L$12,2,0)+IF(J81&lt;&gt;"",VLOOKUP(J81,База!K$2:L$12,2,0),0)+OFFSET(База!O$2,K81,0)+(LEN(L81)-LEN(SUBSTITUTE(L81,База!T$2,"")))*База!U$2+(LEN(L81)-LEN(SUBSTITUTE(L81,База!T$3,"")))*База!U$3+(LEN(L81)-LEN(SUBSTITUTE(L81,База!T$4,"")))*База!U$4+(LEN(L81)-LEN(SUBSTITUTE(L81,База!T$5,"")))*База!U$5+(LEN(L81)-LEN(SUBSTITUTE(L81,База!T$6,"")))*База!U$6+IF(M81&lt;&gt;"",VLOOKUP(M81,База!Q$2:R$5,2,0),0)+IF(N81&lt;&gt;"",База!R$6,0))</f>
        <v>200</v>
      </c>
      <c r="Q81" s="1"/>
      <c r="R81" t="str">
        <f ca="1">IF(B81&lt;&gt;B80,"[br][u]"&amp;B81&amp;":"&amp;"[/u][br]","")&amp;TEXT(C81,"00#")&amp;" "&amp;IF((E81=База!D$2)+(E81=База!D$6),"[strike]","")&amp;D81&amp;IF(H81&lt;&gt;""," ("&amp;H81&amp;")","")&amp;". "&amp;F81&amp;". "&amp;IF((E81=База!D$2)+(E81=База!D$6),"[/strike]  "&amp;O81,IF(I81&lt;&gt;"",I81,"")&amp;IF(J81&lt;&gt;""," + "&amp;J81,"")&amp;IF(K81&lt;&gt;""," + Броня("&amp;K81&amp;")","")&amp;IF(L81&lt;&gt;""," + граната ("&amp;L81&amp;")","")&amp;IF(M81&lt;&gt;""," + "&amp;M81,"")&amp;IF(M81&lt;&gt;""," + Рация",""))</f>
        <v>124 Фелипе Касерас. Гвардеец. Винтовка + Броня(2)</v>
      </c>
    </row>
    <row r="82" spans="1:18" x14ac:dyDescent="0.25">
      <c r="A82" t="str">
        <f>IF(MOD(C82,2)=0,"Мобилен","Закреплен")</f>
        <v>Закреплен</v>
      </c>
      <c r="B82" t="s">
        <v>21</v>
      </c>
      <c r="C82" s="11">
        <v>125</v>
      </c>
      <c r="D82" s="9" t="s">
        <v>131</v>
      </c>
      <c r="E82" t="s">
        <v>178</v>
      </c>
      <c r="F82" t="s">
        <v>10</v>
      </c>
      <c r="G82">
        <v>99</v>
      </c>
      <c r="H82" t="str">
        <f ca="1">OFFSET(База!I$1,G82,0)</f>
        <v/>
      </c>
      <c r="O82" t="s">
        <v>207</v>
      </c>
      <c r="P82">
        <f ca="1">IF(I82="",0,VLOOKUP(I82,База!K$2:L$12,2,0)+IF(J82&lt;&gt;"",VLOOKUP(J82,База!K$2:L$12,2,0),0)+OFFSET(База!O$2,K82,0)+(LEN(L82)-LEN(SUBSTITUTE(L82,База!T$2,"")))*База!U$2+(LEN(L82)-LEN(SUBSTITUTE(L82,База!T$3,"")))*База!U$3+(LEN(L82)-LEN(SUBSTITUTE(L82,База!T$4,"")))*База!U$4+(LEN(L82)-LEN(SUBSTITUTE(L82,База!T$5,"")))*База!U$5+(LEN(L82)-LEN(SUBSTITUTE(L82,База!T$6,"")))*База!U$6+IF(M82&lt;&gt;"",VLOOKUP(M82,База!Q$2:R$5,2,0),0)+IF(N82&lt;&gt;"",База!R$6,0))</f>
        <v>0</v>
      </c>
      <c r="Q82" s="1"/>
      <c r="R82" t="str">
        <f ca="1">IF(B82&lt;&gt;B81,"[br][u]"&amp;B82&amp;":"&amp;"[/u][br]","")&amp;TEXT(C82,"00#")&amp;" "&amp;IF((E82=База!D$2)+(E82=База!D$6),"[strike]","")&amp;D82&amp;IF(H82&lt;&gt;""," ("&amp;H82&amp;")","")&amp;". "&amp;F82&amp;". "&amp;IF((E82=База!D$2)+(E82=База!D$6),"[/strike]  "&amp;O82,IF(I82&lt;&gt;"",I82,"")&amp;IF(J82&lt;&gt;""," + "&amp;J82,"")&amp;IF(K82&lt;&gt;""," + Броня("&amp;K82&amp;")","")&amp;IF(L82&lt;&gt;""," + граната ("&amp;L82&amp;")","")&amp;IF(M82&lt;&gt;""," + "&amp;M82,"")&amp;IF(M82&lt;&gt;""," + Рация",""))</f>
        <v>125 [strike]Рамон Эспехо. Новобранец. [/strike]  Погиб при обороне Сан Моны 23.10.2011</v>
      </c>
    </row>
    <row r="83" spans="1:18" x14ac:dyDescent="0.25">
      <c r="A83" t="str">
        <f>IF(MOD(C83,2)=0,"Мобилен","Закреплен")</f>
        <v>Мобилен</v>
      </c>
      <c r="B83" t="s">
        <v>21</v>
      </c>
      <c r="C83" s="11">
        <v>126</v>
      </c>
      <c r="D83" s="9" t="s">
        <v>132</v>
      </c>
      <c r="E83" t="s">
        <v>176</v>
      </c>
      <c r="F83" t="s">
        <v>4</v>
      </c>
      <c r="G83">
        <v>28</v>
      </c>
      <c r="H83" t="str">
        <f ca="1">OFFSET(База!I$1,G83,0)</f>
        <v>Техник</v>
      </c>
      <c r="I83" t="s">
        <v>182</v>
      </c>
      <c r="P83">
        <f ca="1">IF(I83="",0,VLOOKUP(I83,База!K$2:L$12,2,0)+IF(J83&lt;&gt;"",VLOOKUP(J83,База!K$2:L$12,2,0),0)+OFFSET(База!O$2,K83,0)+(LEN(L83)-LEN(SUBSTITUTE(L83,База!T$2,"")))*База!U$2+(LEN(L83)-LEN(SUBSTITUTE(L83,База!T$3,"")))*База!U$3+(LEN(L83)-LEN(SUBSTITUTE(L83,База!T$4,"")))*База!U$4+(LEN(L83)-LEN(SUBSTITUTE(L83,База!T$5,"")))*База!U$5+(LEN(L83)-LEN(SUBSTITUTE(L83,База!T$6,"")))*База!U$6+IF(M83&lt;&gt;"",VLOOKUP(M83,База!Q$2:R$5,2,0),0)+IF(N83&lt;&gt;"",База!R$6,0))</f>
        <v>100</v>
      </c>
      <c r="Q83" s="1"/>
      <c r="R83" t="str">
        <f ca="1">IF(B83&lt;&gt;B82,"[br][u]"&amp;B83&amp;":"&amp;"[/u][br]","")&amp;TEXT(C83,"00#")&amp;" "&amp;IF((E83=База!D$2)+(E83=База!D$6),"[strike]","")&amp;D83&amp;IF(H83&lt;&gt;""," ("&amp;H83&amp;")","")&amp;". "&amp;F83&amp;". "&amp;IF((E83=База!D$2)+(E83=База!D$6),"[/strike]  "&amp;O83,IF(I83&lt;&gt;"",I83,"")&amp;IF(J83&lt;&gt;""," + "&amp;J83,"")&amp;IF(K83&lt;&gt;""," + Броня("&amp;K83&amp;")","")&amp;IF(L83&lt;&gt;""," + граната ("&amp;L83&amp;")","")&amp;IF(M83&lt;&gt;""," + "&amp;M83,"")&amp;IF(M83&lt;&gt;""," + Рация",""))</f>
        <v>126 Даниэль Падилья (Техник). Солдат. Пистолет</v>
      </c>
    </row>
    <row r="84" spans="1:18" x14ac:dyDescent="0.25">
      <c r="A84" t="str">
        <f>IF(MOD(C84,2)=0,"Мобилен","Закреплен")</f>
        <v>Закреплен</v>
      </c>
      <c r="B84" t="s">
        <v>21</v>
      </c>
      <c r="C84" s="11">
        <v>127</v>
      </c>
      <c r="D84" s="9" t="s">
        <v>133</v>
      </c>
      <c r="E84" t="s">
        <v>178</v>
      </c>
      <c r="F84" t="s">
        <v>10</v>
      </c>
      <c r="G84">
        <v>9</v>
      </c>
      <c r="H84" t="str">
        <f ca="1">OFFSET(База!I$1,G84,0)</f>
        <v>Разведчик</v>
      </c>
      <c r="O84" t="s">
        <v>207</v>
      </c>
      <c r="P84">
        <f ca="1">IF(I84="",0,VLOOKUP(I84,База!K$2:L$12,2,0)+IF(J84&lt;&gt;"",VLOOKUP(J84,База!K$2:L$12,2,0),0)+OFFSET(База!O$2,K84,0)+(LEN(L84)-LEN(SUBSTITUTE(L84,База!T$2,"")))*База!U$2+(LEN(L84)-LEN(SUBSTITUTE(L84,База!T$3,"")))*База!U$3+(LEN(L84)-LEN(SUBSTITUTE(L84,База!T$4,"")))*База!U$4+(LEN(L84)-LEN(SUBSTITUTE(L84,База!T$5,"")))*База!U$5+(LEN(L84)-LEN(SUBSTITUTE(L84,База!T$6,"")))*База!U$6+IF(M84&lt;&gt;"",VLOOKUP(M84,База!Q$2:R$5,2,0),0)+IF(N84&lt;&gt;"",База!R$6,0))</f>
        <v>0</v>
      </c>
      <c r="Q84" s="1"/>
      <c r="R84" t="str">
        <f ca="1">IF(B84&lt;&gt;B83,"[br][u]"&amp;B84&amp;":"&amp;"[/u][br]","")&amp;TEXT(C84,"00#")&amp;" "&amp;IF((E84=База!D$2)+(E84=База!D$6),"[strike]","")&amp;D84&amp;IF(H84&lt;&gt;""," ("&amp;H84&amp;")","")&amp;". "&amp;F84&amp;". "&amp;IF((E84=База!D$2)+(E84=База!D$6),"[/strike]  "&amp;O84,IF(I84&lt;&gt;"",I84,"")&amp;IF(J84&lt;&gt;""," + "&amp;J84,"")&amp;IF(K84&lt;&gt;""," + Броня("&amp;K84&amp;")","")&amp;IF(L84&lt;&gt;""," + граната ("&amp;L84&amp;")","")&amp;IF(M84&lt;&gt;""," + "&amp;M84,"")&amp;IF(M84&lt;&gt;""," + Рация",""))</f>
        <v>127 [strike]Тереса Аройо (Разведчик). Новобранец. [/strike]  Погиб при обороне Сан Моны 23.10.2011</v>
      </c>
    </row>
    <row r="85" spans="1:18" x14ac:dyDescent="0.25">
      <c r="A85" t="str">
        <f>IF(MOD(C85,2)=0,"Мобилен","Закреплен")</f>
        <v>Мобилен</v>
      </c>
      <c r="B85" t="s">
        <v>21</v>
      </c>
      <c r="C85" s="11">
        <v>128</v>
      </c>
      <c r="D85" s="9" t="s">
        <v>134</v>
      </c>
      <c r="E85" t="s">
        <v>176</v>
      </c>
      <c r="F85" t="s">
        <v>10</v>
      </c>
      <c r="G85">
        <v>99</v>
      </c>
      <c r="H85" t="str">
        <f ca="1">OFFSET(База!I$1,G85,0)</f>
        <v/>
      </c>
      <c r="I85" t="s">
        <v>19</v>
      </c>
      <c r="P85">
        <f ca="1">IF(I85="",0,VLOOKUP(I85,База!K$2:L$12,2,0)+IF(J85&lt;&gt;"",VLOOKUP(J85,База!K$2:L$12,2,0),0)+OFFSET(База!O$2,K85,0)+(LEN(L85)-LEN(SUBSTITUTE(L85,База!T$2,"")))*База!U$2+(LEN(L85)-LEN(SUBSTITUTE(L85,База!T$3,"")))*База!U$3+(LEN(L85)-LEN(SUBSTITUTE(L85,База!T$4,"")))*База!U$4+(LEN(L85)-LEN(SUBSTITUTE(L85,База!T$5,"")))*База!U$5+(LEN(L85)-LEN(SUBSTITUTE(L85,База!T$6,"")))*База!U$6+IF(M85&lt;&gt;"",VLOOKUP(M85,База!Q$2:R$5,2,0),0)+IF(N85&lt;&gt;"",База!R$6,0))</f>
        <v>100</v>
      </c>
      <c r="Q85" s="1"/>
      <c r="R85" t="str">
        <f ca="1">IF(B85&lt;&gt;B84,"[br][u]"&amp;B85&amp;":"&amp;"[/u][br]","")&amp;TEXT(C85,"00#")&amp;" "&amp;IF((E85=База!D$2)+(E85=База!D$6),"[strike]","")&amp;D85&amp;IF(H85&lt;&gt;""," ("&amp;H85&amp;")","")&amp;". "&amp;F85&amp;". "&amp;IF((E85=База!D$2)+(E85=База!D$6),"[/strike]  "&amp;O85,IF(I85&lt;&gt;"",I85,"")&amp;IF(J85&lt;&gt;""," + "&amp;J85,"")&amp;IF(K85&lt;&gt;""," + Броня("&amp;K85&amp;")","")&amp;IF(L85&lt;&gt;""," + граната ("&amp;L85&amp;")","")&amp;IF(M85&lt;&gt;""," + "&amp;M85,"")&amp;IF(M85&lt;&gt;""," + Рация",""))</f>
        <v>128 Хасефа Мендоса. Новобранец. Дробовик</v>
      </c>
    </row>
    <row r="86" spans="1:18" x14ac:dyDescent="0.25">
      <c r="A86" t="str">
        <f>IF(MOD(C86,2)=0,"Мобилен","Закреплен")</f>
        <v>Закреплен</v>
      </c>
      <c r="B86" t="s">
        <v>21</v>
      </c>
      <c r="C86" s="11">
        <v>129</v>
      </c>
      <c r="D86" s="9" t="s">
        <v>135</v>
      </c>
      <c r="E86" t="s">
        <v>178</v>
      </c>
      <c r="F86" t="s">
        <v>10</v>
      </c>
      <c r="G86">
        <v>26</v>
      </c>
      <c r="H86" t="str">
        <f ca="1">OFFSET(База!I$1,G86,0)</f>
        <v>Инженер</v>
      </c>
      <c r="O86" t="s">
        <v>207</v>
      </c>
      <c r="P86">
        <f ca="1">IF(I86="",0,VLOOKUP(I86,База!K$2:L$12,2,0)+IF(J86&lt;&gt;"",VLOOKUP(J86,База!K$2:L$12,2,0),0)+OFFSET(База!O$2,K86,0)+(LEN(L86)-LEN(SUBSTITUTE(L86,База!T$2,"")))*База!U$2+(LEN(L86)-LEN(SUBSTITUTE(L86,База!T$3,"")))*База!U$3+(LEN(L86)-LEN(SUBSTITUTE(L86,База!T$4,"")))*База!U$4+(LEN(L86)-LEN(SUBSTITUTE(L86,База!T$5,"")))*База!U$5+(LEN(L86)-LEN(SUBSTITUTE(L86,База!T$6,"")))*База!U$6+IF(M86&lt;&gt;"",VLOOKUP(M86,База!Q$2:R$5,2,0),0)+IF(N86&lt;&gt;"",База!R$6,0))</f>
        <v>0</v>
      </c>
      <c r="Q86" s="1"/>
      <c r="R86" t="str">
        <f ca="1">IF(B86&lt;&gt;B85,"[br][u]"&amp;B86&amp;":"&amp;"[/u][br]","")&amp;TEXT(C86,"00#")&amp;" "&amp;IF((E86=База!D$2)+(E86=База!D$6),"[strike]","")&amp;D86&amp;IF(H86&lt;&gt;""," ("&amp;H86&amp;")","")&amp;". "&amp;F86&amp;". "&amp;IF((E86=База!D$2)+(E86=База!D$6),"[/strike]  "&amp;O86,IF(I86&lt;&gt;"",I86,"")&amp;IF(J86&lt;&gt;""," + "&amp;J86,"")&amp;IF(K86&lt;&gt;""," + Броня("&amp;K86&amp;")","")&amp;IF(L86&lt;&gt;""," + граната ("&amp;L86&amp;")","")&amp;IF(M86&lt;&gt;""," + "&amp;M86,"")&amp;IF(M86&lt;&gt;""," + Рация",""))</f>
        <v>129 [strike]Педро Пальма (Инженер). Новобранец. [/strike]  Погиб при обороне Сан Моны 23.10.2011</v>
      </c>
    </row>
    <row r="87" spans="1:18" x14ac:dyDescent="0.25">
      <c r="A87" t="str">
        <f>IF(MOD(C87,2)=0,"Мобилен","Закреплен")</f>
        <v>Мобилен</v>
      </c>
      <c r="B87" t="s">
        <v>21</v>
      </c>
      <c r="C87" s="11">
        <v>130</v>
      </c>
      <c r="D87" s="9" t="s">
        <v>136</v>
      </c>
      <c r="E87" t="s">
        <v>178</v>
      </c>
      <c r="F87" t="s">
        <v>10</v>
      </c>
      <c r="G87">
        <v>99</v>
      </c>
      <c r="H87" t="str">
        <f ca="1">OFFSET(База!I$1,G87,0)</f>
        <v/>
      </c>
      <c r="O87" t="s">
        <v>207</v>
      </c>
      <c r="P87">
        <f ca="1">IF(I87="",0,VLOOKUP(I87,База!K$2:L$12,2,0)+IF(J87&lt;&gt;"",VLOOKUP(J87,База!K$2:L$12,2,0),0)+OFFSET(База!O$2,K87,0)+(LEN(L87)-LEN(SUBSTITUTE(L87,База!T$2,"")))*База!U$2+(LEN(L87)-LEN(SUBSTITUTE(L87,База!T$3,"")))*База!U$3+(LEN(L87)-LEN(SUBSTITUTE(L87,База!T$4,"")))*База!U$4+(LEN(L87)-LEN(SUBSTITUTE(L87,База!T$5,"")))*База!U$5+(LEN(L87)-LEN(SUBSTITUTE(L87,База!T$6,"")))*База!U$6+IF(M87&lt;&gt;"",VLOOKUP(M87,База!Q$2:R$5,2,0),0)+IF(N87&lt;&gt;"",База!R$6,0))</f>
        <v>0</v>
      </c>
      <c r="Q87" s="1"/>
      <c r="R87" t="str">
        <f ca="1">IF(B87&lt;&gt;B86,"[br][u]"&amp;B87&amp;":"&amp;"[/u][br]","")&amp;TEXT(C87,"00#")&amp;" "&amp;IF((E87=База!D$2)+(E87=База!D$6),"[strike]","")&amp;D87&amp;IF(H87&lt;&gt;""," ("&amp;H87&amp;")","")&amp;". "&amp;F87&amp;". "&amp;IF((E87=База!D$2)+(E87=База!D$6),"[/strike]  "&amp;O87,IF(I87&lt;&gt;"",I87,"")&amp;IF(J87&lt;&gt;""," + "&amp;J87,"")&amp;IF(K87&lt;&gt;""," + Броня("&amp;K87&amp;")","")&amp;IF(L87&lt;&gt;""," + граната ("&amp;L87&amp;")","")&amp;IF(M87&lt;&gt;""," + "&amp;M87,"")&amp;IF(M87&lt;&gt;""," + Рация",""))</f>
        <v>130 [strike]Лоренсо Кастро. Новобранец. [/strike]  Погиб при обороне Сан Моны 23.10.2011</v>
      </c>
    </row>
    <row r="88" spans="1:18" x14ac:dyDescent="0.25">
      <c r="A88" t="str">
        <f>IF(MOD(C88,2)=0,"Мобилен","Закреплен")</f>
        <v>Закреплен</v>
      </c>
      <c r="B88" t="s">
        <v>21</v>
      </c>
      <c r="C88" s="11">
        <v>131</v>
      </c>
      <c r="D88" s="9" t="s">
        <v>26</v>
      </c>
      <c r="E88" t="s">
        <v>176</v>
      </c>
      <c r="F88" t="s">
        <v>4</v>
      </c>
      <c r="G88">
        <v>99</v>
      </c>
      <c r="H88" t="str">
        <f ca="1">OFFSET(База!I$1,G88,0)</f>
        <v/>
      </c>
      <c r="I88" t="s">
        <v>19</v>
      </c>
      <c r="P88">
        <f ca="1">IF(I88="",0,VLOOKUP(I88,База!K$2:L$12,2,0)+IF(J88&lt;&gt;"",VLOOKUP(J88,База!K$2:L$12,2,0),0)+OFFSET(База!O$2,K88,0)+(LEN(L88)-LEN(SUBSTITUTE(L88,База!T$2,"")))*База!U$2+(LEN(L88)-LEN(SUBSTITUTE(L88,База!T$3,"")))*База!U$3+(LEN(L88)-LEN(SUBSTITUTE(L88,База!T$4,"")))*База!U$4+(LEN(L88)-LEN(SUBSTITUTE(L88,База!T$5,"")))*База!U$5+(LEN(L88)-LEN(SUBSTITUTE(L88,База!T$6,"")))*База!U$6+IF(M88&lt;&gt;"",VLOOKUP(M88,База!Q$2:R$5,2,0),0)+IF(N88&lt;&gt;"",База!R$6,0))</f>
        <v>100</v>
      </c>
      <c r="Q88" s="1"/>
      <c r="R88" t="str">
        <f ca="1">IF(B88&lt;&gt;B87,"[br][u]"&amp;B88&amp;":"&amp;"[/u][br]","")&amp;TEXT(C88,"00#")&amp;" "&amp;IF((E88=База!D$2)+(E88=База!D$6),"[strike]","")&amp;D88&amp;IF(H88&lt;&gt;""," ("&amp;H88&amp;")","")&amp;". "&amp;F88&amp;". "&amp;IF((E88=База!D$2)+(E88=База!D$6),"[/strike]  "&amp;O88,IF(I88&lt;&gt;"",I88,"")&amp;IF(J88&lt;&gt;""," + "&amp;J88,"")&amp;IF(K88&lt;&gt;""," + Броня("&amp;K88&amp;")","")&amp;IF(L88&lt;&gt;""," + граната ("&amp;L88&amp;")","")&amp;IF(M88&lt;&gt;""," + "&amp;M88,"")&amp;IF(M88&lt;&gt;""," + Рация",""))</f>
        <v>131 Хуан Антонио. Солдат. Дробовик</v>
      </c>
    </row>
    <row r="89" spans="1:18" x14ac:dyDescent="0.25">
      <c r="A89" t="str">
        <f>IF(MOD(C89,2)=0,"Мобилен","Закреплен")</f>
        <v>Мобилен</v>
      </c>
      <c r="B89" t="s">
        <v>21</v>
      </c>
      <c r="C89" s="11">
        <v>132</v>
      </c>
      <c r="D89" s="9" t="s">
        <v>137</v>
      </c>
      <c r="E89" t="s">
        <v>178</v>
      </c>
      <c r="F89" t="s">
        <v>10</v>
      </c>
      <c r="G89">
        <v>4</v>
      </c>
      <c r="H89" t="str">
        <f ca="1">OFFSET(База!I$1,G89,0)</f>
        <v>Санитар</v>
      </c>
      <c r="I89" t="s">
        <v>182</v>
      </c>
      <c r="O89" t="s">
        <v>269</v>
      </c>
      <c r="P89">
        <f ca="1">IF(I89="",0,VLOOKUP(I89,База!K$2:L$12,2,0)+IF(J89&lt;&gt;"",VLOOKUP(J89,База!K$2:L$12,2,0),0)+OFFSET(База!O$2,K89,0)+(LEN(L89)-LEN(SUBSTITUTE(L89,База!T$2,"")))*База!U$2+(LEN(L89)-LEN(SUBSTITUTE(L89,База!T$3,"")))*База!U$3+(LEN(L89)-LEN(SUBSTITUTE(L89,База!T$4,"")))*База!U$4+(LEN(L89)-LEN(SUBSTITUTE(L89,База!T$5,"")))*База!U$5+(LEN(L89)-LEN(SUBSTITUTE(L89,База!T$6,"")))*База!U$6+IF(M89&lt;&gt;"",VLOOKUP(M89,База!Q$2:R$5,2,0),0)+IF(N89&lt;&gt;"",База!R$6,0))</f>
        <v>100</v>
      </c>
      <c r="Q89" s="1"/>
      <c r="R89" t="str">
        <f ca="1">IF(B89&lt;&gt;B88,"[br][u]"&amp;B89&amp;":"&amp;"[/u][br]","")&amp;TEXT(C89,"00#")&amp;" "&amp;IF((E89=База!D$2)+(E89=База!D$6),"[strike]","")&amp;D89&amp;IF(H89&lt;&gt;""," ("&amp;H89&amp;")","")&amp;". "&amp;F89&amp;". "&amp;IF((E89=База!D$2)+(E89=База!D$6),"[/strike]  "&amp;O89,IF(I89&lt;&gt;"",I89,"")&amp;IF(J89&lt;&gt;""," + "&amp;J89,"")&amp;IF(K89&lt;&gt;""," + Броня("&amp;K89&amp;")","")&amp;IF(L89&lt;&gt;""," + граната ("&amp;L89&amp;")","")&amp;IF(M89&lt;&gt;""," + "&amp;M89,"")&amp;IF(M89&lt;&gt;""," + Рация",""))</f>
        <v>132 [strike]Лоренсо Ортега (Санитар). Новобранец. [/strike]  Погиб при штурме Камбрии 29.10.2011</v>
      </c>
    </row>
    <row r="90" spans="1:18" x14ac:dyDescent="0.25">
      <c r="A90" t="str">
        <f>IF(MOD(C90,2)=0,"Мобилен","Закреплен")</f>
        <v>Закреплен</v>
      </c>
      <c r="B90" t="s">
        <v>21</v>
      </c>
      <c r="C90" s="11">
        <v>133</v>
      </c>
      <c r="D90" s="9" t="s">
        <v>27</v>
      </c>
      <c r="E90" t="s">
        <v>176</v>
      </c>
      <c r="F90" t="s">
        <v>10</v>
      </c>
      <c r="G90">
        <v>99</v>
      </c>
      <c r="H90" t="str">
        <f ca="1">OFFSET(База!I$1,G90,0)</f>
        <v/>
      </c>
      <c r="I90" t="s">
        <v>19</v>
      </c>
      <c r="P90">
        <f ca="1">IF(I90="",0,VLOOKUP(I90,База!K$2:L$12,2,0)+IF(J90&lt;&gt;"",VLOOKUP(J90,База!K$2:L$12,2,0),0)+OFFSET(База!O$2,K90,0)+(LEN(L90)-LEN(SUBSTITUTE(L90,База!T$2,"")))*База!U$2+(LEN(L90)-LEN(SUBSTITUTE(L90,База!T$3,"")))*База!U$3+(LEN(L90)-LEN(SUBSTITUTE(L90,База!T$4,"")))*База!U$4+(LEN(L90)-LEN(SUBSTITUTE(L90,База!T$5,"")))*База!U$5+(LEN(L90)-LEN(SUBSTITUTE(L90,База!T$6,"")))*База!U$6+IF(M90&lt;&gt;"",VLOOKUP(M90,База!Q$2:R$5,2,0),0)+IF(N90&lt;&gt;"",База!R$6,0))</f>
        <v>100</v>
      </c>
      <c r="Q90" s="1"/>
      <c r="R90" t="str">
        <f ca="1">IF(B90&lt;&gt;B89,"[br][u]"&amp;B90&amp;":"&amp;"[/u][br]","")&amp;TEXT(C90,"00#")&amp;" "&amp;IF((E90=База!D$2)+(E90=База!D$6),"[strike]","")&amp;D90&amp;IF(H90&lt;&gt;""," ("&amp;H90&amp;")","")&amp;". "&amp;F90&amp;". "&amp;IF((E90=База!D$2)+(E90=База!D$6),"[/strike]  "&amp;O90,IF(I90&lt;&gt;"",I90,"")&amp;IF(J90&lt;&gt;""," + "&amp;J90,"")&amp;IF(K90&lt;&gt;""," + Броня("&amp;K90&amp;")","")&amp;IF(L90&lt;&gt;""," + граната ("&amp;L90&amp;")","")&amp;IF(M90&lt;&gt;""," + "&amp;M90,"")&amp;IF(M90&lt;&gt;""," + Рация",""))</f>
        <v>133 Хосе Мануэль. Новобранец. Дробовик</v>
      </c>
    </row>
    <row r="91" spans="1:18" x14ac:dyDescent="0.25">
      <c r="A91" t="str">
        <f>IF(MOD(C91,2)=0,"Мобилен","Закреплен")</f>
        <v>Мобилен</v>
      </c>
      <c r="B91" t="s">
        <v>21</v>
      </c>
      <c r="C91" s="11">
        <v>134</v>
      </c>
      <c r="D91" s="9" t="s">
        <v>138</v>
      </c>
      <c r="E91" t="s">
        <v>176</v>
      </c>
      <c r="F91" t="s">
        <v>10</v>
      </c>
      <c r="G91">
        <v>4</v>
      </c>
      <c r="H91" t="str">
        <f ca="1">OFFSET(База!I$1,G91,0)</f>
        <v>Санитар</v>
      </c>
      <c r="I91" t="s">
        <v>182</v>
      </c>
      <c r="P91">
        <f ca="1">IF(I91="",0,VLOOKUP(I91,База!K$2:L$12,2,0)+IF(J91&lt;&gt;"",VLOOKUP(J91,База!K$2:L$12,2,0),0)+OFFSET(База!O$2,K91,0)+(LEN(L91)-LEN(SUBSTITUTE(L91,База!T$2,"")))*База!U$2+(LEN(L91)-LEN(SUBSTITUTE(L91,База!T$3,"")))*База!U$3+(LEN(L91)-LEN(SUBSTITUTE(L91,База!T$4,"")))*База!U$4+(LEN(L91)-LEN(SUBSTITUTE(L91,База!T$5,"")))*База!U$5+(LEN(L91)-LEN(SUBSTITUTE(L91,База!T$6,"")))*База!U$6+IF(M91&lt;&gt;"",VLOOKUP(M91,База!Q$2:R$5,2,0),0)+IF(N91&lt;&gt;"",База!R$6,0))</f>
        <v>100</v>
      </c>
      <c r="Q91" s="1"/>
      <c r="R91" t="str">
        <f ca="1">IF(B91&lt;&gt;B90,"[br][u]"&amp;B91&amp;":"&amp;"[/u][br]","")&amp;TEXT(C91,"00#")&amp;" "&amp;IF((E91=База!D$2)+(E91=База!D$6),"[strike]","")&amp;D91&amp;IF(H91&lt;&gt;""," ("&amp;H91&amp;")","")&amp;". "&amp;F91&amp;". "&amp;IF((E91=База!D$2)+(E91=База!D$6),"[/strike]  "&amp;O91,IF(I91&lt;&gt;"",I91,"")&amp;IF(J91&lt;&gt;""," + "&amp;J91,"")&amp;IF(K91&lt;&gt;""," + Броня("&amp;K91&amp;")","")&amp;IF(L91&lt;&gt;""," + граната ("&amp;L91&amp;")","")&amp;IF(M91&lt;&gt;""," + "&amp;M91,"")&amp;IF(M91&lt;&gt;""," + Рация",""))</f>
        <v>134 Эдуардо Бласкес (Санитар). Новобранец. Пистолет</v>
      </c>
    </row>
    <row r="92" spans="1:18" x14ac:dyDescent="0.25">
      <c r="A92" t="str">
        <f>IF(MOD(C92,2)=0,"Мобилен","Закреплен")</f>
        <v>Закреплен</v>
      </c>
      <c r="B92" t="s">
        <v>21</v>
      </c>
      <c r="C92" s="11">
        <v>135</v>
      </c>
      <c r="D92" s="9" t="s">
        <v>28</v>
      </c>
      <c r="E92" t="s">
        <v>178</v>
      </c>
      <c r="F92" t="s">
        <v>10</v>
      </c>
      <c r="G92">
        <v>99</v>
      </c>
      <c r="H92" t="str">
        <f ca="1">OFFSET(База!I$1,G92,0)</f>
        <v/>
      </c>
      <c r="O92" t="s">
        <v>207</v>
      </c>
      <c r="P92">
        <f ca="1">IF(I92="",0,VLOOKUP(I92,База!K$2:L$12,2,0)+IF(J92&lt;&gt;"",VLOOKUP(J92,База!K$2:L$12,2,0),0)+OFFSET(База!O$2,K92,0)+(LEN(L92)-LEN(SUBSTITUTE(L92,База!T$2,"")))*База!U$2+(LEN(L92)-LEN(SUBSTITUTE(L92,База!T$3,"")))*База!U$3+(LEN(L92)-LEN(SUBSTITUTE(L92,База!T$4,"")))*База!U$4+(LEN(L92)-LEN(SUBSTITUTE(L92,База!T$5,"")))*База!U$5+(LEN(L92)-LEN(SUBSTITUTE(L92,База!T$6,"")))*База!U$6+IF(M92&lt;&gt;"",VLOOKUP(M92,База!Q$2:R$5,2,0),0)+IF(N92&lt;&gt;"",База!R$6,0))</f>
        <v>0</v>
      </c>
      <c r="Q92" s="1"/>
      <c r="R92" t="str">
        <f ca="1">IF(B92&lt;&gt;B91,"[br][u]"&amp;B92&amp;":"&amp;"[/u][br]","")&amp;TEXT(C92,"00#")&amp;" "&amp;IF((E92=База!D$2)+(E92=База!D$6),"[strike]","")&amp;D92&amp;IF(H92&lt;&gt;""," ("&amp;H92&amp;")","")&amp;". "&amp;F92&amp;". "&amp;IF((E92=База!D$2)+(E92=База!D$6),"[/strike]  "&amp;O92,IF(I92&lt;&gt;"",I92,"")&amp;IF(J92&lt;&gt;""," + "&amp;J92,"")&amp;IF(K92&lt;&gt;""," + Броня("&amp;K92&amp;")","")&amp;IF(L92&lt;&gt;""," + граната ("&amp;L92&amp;")","")&amp;IF(M92&lt;&gt;""," + "&amp;M92,"")&amp;IF(M92&lt;&gt;""," + Рация",""))</f>
        <v>135 [strike]Хосе Анхель. Новобранец. [/strike]  Погиб при обороне Сан Моны 23.10.2011</v>
      </c>
    </row>
    <row r="93" spans="1:18" x14ac:dyDescent="0.25">
      <c r="A93" t="str">
        <f>IF(MOD(C93,2)=0,"Мобилен","Закреплен")</f>
        <v>Мобилен</v>
      </c>
      <c r="B93" t="s">
        <v>21</v>
      </c>
      <c r="C93" s="11">
        <v>136</v>
      </c>
      <c r="D93" s="9" t="s">
        <v>139</v>
      </c>
      <c r="E93" t="s">
        <v>178</v>
      </c>
      <c r="F93" t="s">
        <v>10</v>
      </c>
      <c r="G93">
        <v>99</v>
      </c>
      <c r="H93" t="str">
        <f ca="1">OFFSET(База!I$1,G93,0)</f>
        <v/>
      </c>
      <c r="O93" t="s">
        <v>207</v>
      </c>
      <c r="P93">
        <f ca="1">IF(I93="",0,VLOOKUP(I93,База!K$2:L$12,2,0)+IF(J93&lt;&gt;"",VLOOKUP(J93,База!K$2:L$12,2,0),0)+OFFSET(База!O$2,K93,0)+(LEN(L93)-LEN(SUBSTITUTE(L93,База!T$2,"")))*База!U$2+(LEN(L93)-LEN(SUBSTITUTE(L93,База!T$3,"")))*База!U$3+(LEN(L93)-LEN(SUBSTITUTE(L93,База!T$4,"")))*База!U$4+(LEN(L93)-LEN(SUBSTITUTE(L93,База!T$5,"")))*База!U$5+(LEN(L93)-LEN(SUBSTITUTE(L93,База!T$6,"")))*База!U$6+IF(M93&lt;&gt;"",VLOOKUP(M93,База!Q$2:R$5,2,0),0)+IF(N93&lt;&gt;"",База!R$6,0))</f>
        <v>0</v>
      </c>
      <c r="Q93" s="1"/>
      <c r="R93" t="str">
        <f ca="1">IF(B93&lt;&gt;B92,"[br][u]"&amp;B93&amp;":"&amp;"[/u][br]","")&amp;TEXT(C93,"00#")&amp;" "&amp;IF((E93=База!D$2)+(E93=База!D$6),"[strike]","")&amp;D93&amp;IF(H93&lt;&gt;""," ("&amp;H93&amp;")","")&amp;". "&amp;F93&amp;". "&amp;IF((E93=База!D$2)+(E93=База!D$6),"[/strike]  "&amp;O93,IF(I93&lt;&gt;"",I93,"")&amp;IF(J93&lt;&gt;""," + "&amp;J93,"")&amp;IF(K93&lt;&gt;""," + Броня("&amp;K93&amp;")","")&amp;IF(L93&lt;&gt;""," + граната ("&amp;L93&amp;")","")&amp;IF(M93&lt;&gt;""," + "&amp;M93,"")&amp;IF(M93&lt;&gt;""," + Рация",""))</f>
        <v>136 [strike]Филипе Комачо. Новобранец. [/strike]  Погиб при обороне Сан Моны 23.10.2011</v>
      </c>
    </row>
    <row r="94" spans="1:18" x14ac:dyDescent="0.25">
      <c r="A94" t="str">
        <f>IF(MOD(C94,2)=0,"Мобилен","Закреплен")</f>
        <v>Закреплен</v>
      </c>
      <c r="B94" t="s">
        <v>21</v>
      </c>
      <c r="C94" s="11">
        <v>137</v>
      </c>
      <c r="D94" s="9" t="s">
        <v>140</v>
      </c>
      <c r="E94" t="s">
        <v>178</v>
      </c>
      <c r="F94" t="s">
        <v>10</v>
      </c>
      <c r="G94">
        <v>99</v>
      </c>
      <c r="H94" t="str">
        <f ca="1">OFFSET(База!I$1,G94,0)</f>
        <v/>
      </c>
      <c r="O94" t="s">
        <v>207</v>
      </c>
      <c r="P94">
        <f ca="1">IF(I94="",0,VLOOKUP(I94,База!K$2:L$12,2,0)+IF(J94&lt;&gt;"",VLOOKUP(J94,База!K$2:L$12,2,0),0)+OFFSET(База!O$2,K94,0)+(LEN(L94)-LEN(SUBSTITUTE(L94,База!T$2,"")))*База!U$2+(LEN(L94)-LEN(SUBSTITUTE(L94,База!T$3,"")))*База!U$3+(LEN(L94)-LEN(SUBSTITUTE(L94,База!T$4,"")))*База!U$4+(LEN(L94)-LEN(SUBSTITUTE(L94,База!T$5,"")))*База!U$5+(LEN(L94)-LEN(SUBSTITUTE(L94,База!T$6,"")))*База!U$6+IF(M94&lt;&gt;"",VLOOKUP(M94,База!Q$2:R$5,2,0),0)+IF(N94&lt;&gt;"",База!R$6,0))</f>
        <v>0</v>
      </c>
      <c r="Q94" s="1"/>
      <c r="R94" t="str">
        <f ca="1">IF(B94&lt;&gt;B93,"[br][u]"&amp;B94&amp;":"&amp;"[/u][br]","")&amp;TEXT(C94,"00#")&amp;" "&amp;IF((E94=База!D$2)+(E94=База!D$6),"[strike]","")&amp;D94&amp;IF(H94&lt;&gt;""," ("&amp;H94&amp;")","")&amp;". "&amp;F94&amp;". "&amp;IF((E94=База!D$2)+(E94=База!D$6),"[/strike]  "&amp;O94,IF(I94&lt;&gt;"",I94,"")&amp;IF(J94&lt;&gt;""," + "&amp;J94,"")&amp;IF(K94&lt;&gt;""," + Броня("&amp;K94&amp;")","")&amp;IF(L94&lt;&gt;""," + граната ("&amp;L94&amp;")","")&amp;IF(M94&lt;&gt;""," + "&amp;M94,"")&amp;IF(M94&lt;&gt;""," + Рация",""))</f>
        <v>137 [strike]Роса Эспиноза. Новобранец. [/strike]  Погиб при обороне Сан Моны 23.10.2011</v>
      </c>
    </row>
    <row r="95" spans="1:18" x14ac:dyDescent="0.25">
      <c r="A95" t="str">
        <f>IF(MOD(C95,2)=0,"Мобилен","Закреплен")</f>
        <v>Мобилен</v>
      </c>
      <c r="B95" t="s">
        <v>21</v>
      </c>
      <c r="C95" s="11">
        <v>138</v>
      </c>
      <c r="D95" s="9" t="s">
        <v>141</v>
      </c>
      <c r="E95" t="s">
        <v>176</v>
      </c>
      <c r="F95" t="s">
        <v>4</v>
      </c>
      <c r="G95">
        <v>99</v>
      </c>
      <c r="H95" t="str">
        <f ca="1">OFFSET(База!I$1,G95,0)</f>
        <v/>
      </c>
      <c r="I95" t="s">
        <v>19</v>
      </c>
      <c r="P95">
        <f ca="1">IF(I95="",0,VLOOKUP(I95,База!K$2:L$12,2,0)+IF(J95&lt;&gt;"",VLOOKUP(J95,База!K$2:L$12,2,0),0)+OFFSET(База!O$2,K95,0)+(LEN(L95)-LEN(SUBSTITUTE(L95,База!T$2,"")))*База!U$2+(LEN(L95)-LEN(SUBSTITUTE(L95,База!T$3,"")))*База!U$3+(LEN(L95)-LEN(SUBSTITUTE(L95,База!T$4,"")))*База!U$4+(LEN(L95)-LEN(SUBSTITUTE(L95,База!T$5,"")))*База!U$5+(LEN(L95)-LEN(SUBSTITUTE(L95,База!T$6,"")))*База!U$6+IF(M95&lt;&gt;"",VLOOKUP(M95,База!Q$2:R$5,2,0),0)+IF(N95&lt;&gt;"",База!R$6,0))</f>
        <v>100</v>
      </c>
      <c r="Q95" s="1"/>
      <c r="R95" t="str">
        <f ca="1">IF(B95&lt;&gt;B94,"[br][u]"&amp;B95&amp;":"&amp;"[/u][br]","")&amp;TEXT(C95,"00#")&amp;" "&amp;IF((E95=База!D$2)+(E95=База!D$6),"[strike]","")&amp;D95&amp;IF(H95&lt;&gt;""," ("&amp;H95&amp;")","")&amp;". "&amp;F95&amp;". "&amp;IF((E95=База!D$2)+(E95=База!D$6),"[/strike]  "&amp;O95,IF(I95&lt;&gt;"",I95,"")&amp;IF(J95&lt;&gt;""," + "&amp;J95,"")&amp;IF(K95&lt;&gt;""," + Броня("&amp;K95&amp;")","")&amp;IF(L95&lt;&gt;""," + граната ("&amp;L95&amp;")","")&amp;IF(M95&lt;&gt;""," + "&amp;M95,"")&amp;IF(M95&lt;&gt;""," + Рация",""))</f>
        <v>138 Мигель Сегура. Солдат. Дробовик</v>
      </c>
    </row>
    <row r="96" spans="1:18" x14ac:dyDescent="0.25">
      <c r="A96" t="str">
        <f>IF(MOD(C96,2)=0,"Мобилен","Закреплен")</f>
        <v>Закреплен</v>
      </c>
      <c r="B96" t="s">
        <v>21</v>
      </c>
      <c r="C96" s="11">
        <v>139</v>
      </c>
      <c r="D96" s="9" t="s">
        <v>142</v>
      </c>
      <c r="E96" t="s">
        <v>176</v>
      </c>
      <c r="F96" t="s">
        <v>3</v>
      </c>
      <c r="G96">
        <v>99</v>
      </c>
      <c r="H96" t="str">
        <f ca="1">OFFSET(База!I$1,G96,0)</f>
        <v/>
      </c>
      <c r="I96" t="s">
        <v>18</v>
      </c>
      <c r="K96" s="2">
        <v>2</v>
      </c>
      <c r="P96">
        <f ca="1">IF(I96="",0,VLOOKUP(I96,База!K$2:L$12,2,0)+IF(J96&lt;&gt;"",VLOOKUP(J96,База!K$2:L$12,2,0),0)+OFFSET(База!O$2,K96,0)+(LEN(L96)-LEN(SUBSTITUTE(L96,База!T$2,"")))*База!U$2+(LEN(L96)-LEN(SUBSTITUTE(L96,База!T$3,"")))*База!U$3+(LEN(L96)-LEN(SUBSTITUTE(L96,База!T$4,"")))*База!U$4+(LEN(L96)-LEN(SUBSTITUTE(L96,База!T$5,"")))*База!U$5+(LEN(L96)-LEN(SUBSTITUTE(L96,База!T$6,"")))*База!U$6+IF(M96&lt;&gt;"",VLOOKUP(M96,База!Q$2:R$5,2,0),0)+IF(N96&lt;&gt;"",База!R$6,0))</f>
        <v>200</v>
      </c>
      <c r="Q96" s="1"/>
      <c r="R96" t="str">
        <f ca="1">IF(B96&lt;&gt;B95,"[br][u]"&amp;B96&amp;":"&amp;"[/u][br]","")&amp;TEXT(C96,"00#")&amp;" "&amp;IF((E96=База!D$2)+(E96=База!D$6),"[strike]","")&amp;D96&amp;IF(H96&lt;&gt;""," ("&amp;H96&amp;")","")&amp;". "&amp;F96&amp;". "&amp;IF((E96=База!D$2)+(E96=База!D$6),"[/strike]  "&amp;O96,IF(I96&lt;&gt;"",I96,"")&amp;IF(J96&lt;&gt;""," + "&amp;J96,"")&amp;IF(K96&lt;&gt;""," + Броня("&amp;K96&amp;")","")&amp;IF(L96&lt;&gt;""," + граната ("&amp;L96&amp;")","")&amp;IF(M96&lt;&gt;""," + "&amp;M96,"")&amp;IF(M96&lt;&gt;""," + Рация",""))</f>
        <v>139 Оскар Луна. Гвардеец. Винтовка + Броня(2)</v>
      </c>
    </row>
    <row r="97" spans="1:18" x14ac:dyDescent="0.25">
      <c r="A97" t="str">
        <f>IF(MOD(C97,2)=0,"Мобилен","Закреплен")</f>
        <v>Мобилен</v>
      </c>
      <c r="B97" t="s">
        <v>21</v>
      </c>
      <c r="C97" s="11">
        <v>140</v>
      </c>
      <c r="D97" s="9" t="s">
        <v>143</v>
      </c>
      <c r="E97" t="s">
        <v>176</v>
      </c>
      <c r="F97" t="s">
        <v>4</v>
      </c>
      <c r="G97">
        <v>99</v>
      </c>
      <c r="H97" t="str">
        <f ca="1">OFFSET(База!I$1,G97,0)</f>
        <v/>
      </c>
      <c r="I97" t="s">
        <v>18</v>
      </c>
      <c r="K97" s="2">
        <v>2</v>
      </c>
      <c r="P97">
        <f ca="1">IF(I97="",0,VLOOKUP(I97,База!K$2:L$12,2,0)+IF(J97&lt;&gt;"",VLOOKUP(J97,База!K$2:L$12,2,0),0)+OFFSET(База!O$2,K97,0)+(LEN(L97)-LEN(SUBSTITUTE(L97,База!T$2,"")))*База!U$2+(LEN(L97)-LEN(SUBSTITUTE(L97,База!T$3,"")))*База!U$3+(LEN(L97)-LEN(SUBSTITUTE(L97,База!T$4,"")))*База!U$4+(LEN(L97)-LEN(SUBSTITUTE(L97,База!T$5,"")))*База!U$5+(LEN(L97)-LEN(SUBSTITUTE(L97,База!T$6,"")))*База!U$6+IF(M97&lt;&gt;"",VLOOKUP(M97,База!Q$2:R$5,2,0),0)+IF(N97&lt;&gt;"",База!R$6,0))</f>
        <v>200</v>
      </c>
      <c r="Q97" s="1"/>
      <c r="R97" t="str">
        <f ca="1">IF(B97&lt;&gt;B96,"[br][u]"&amp;B97&amp;":"&amp;"[/u][br]","")&amp;TEXT(C97,"00#")&amp;" "&amp;IF((E97=База!D$2)+(E97=База!D$6),"[strike]","")&amp;D97&amp;IF(H97&lt;&gt;""," ("&amp;H97&amp;")","")&amp;". "&amp;F97&amp;". "&amp;IF((E97=База!D$2)+(E97=База!D$6),"[/strike]  "&amp;O97,IF(I97&lt;&gt;"",I97,"")&amp;IF(J97&lt;&gt;""," + "&amp;J97,"")&amp;IF(K97&lt;&gt;""," + Броня("&amp;K97&amp;")","")&amp;IF(L97&lt;&gt;""," + граната ("&amp;L97&amp;")","")&amp;IF(M97&lt;&gt;""," + "&amp;M97,"")&amp;IF(M97&lt;&gt;""," + Рация",""))</f>
        <v>140 Хавьер Кастро. Солдат. Винтовка + Броня(2)</v>
      </c>
    </row>
    <row r="98" spans="1:18" x14ac:dyDescent="0.25">
      <c r="A98" t="str">
        <f>IF(MOD(C98,2)=0,"Мобилен","Закреплен")</f>
        <v>Закреплен</v>
      </c>
      <c r="B98" t="s">
        <v>21</v>
      </c>
      <c r="C98" s="11">
        <v>141</v>
      </c>
      <c r="D98" s="9" t="s">
        <v>144</v>
      </c>
      <c r="E98" t="s">
        <v>176</v>
      </c>
      <c r="F98" t="s">
        <v>4</v>
      </c>
      <c r="G98">
        <v>99</v>
      </c>
      <c r="H98" t="str">
        <f ca="1">OFFSET(База!I$1,G98,0)</f>
        <v/>
      </c>
      <c r="I98" t="s">
        <v>18</v>
      </c>
      <c r="K98" s="2">
        <v>2</v>
      </c>
      <c r="P98">
        <f ca="1">IF(I98="",0,VLOOKUP(I98,База!K$2:L$12,2,0)+IF(J98&lt;&gt;"",VLOOKUP(J98,База!K$2:L$12,2,0),0)+OFFSET(База!O$2,K98,0)+(LEN(L98)-LEN(SUBSTITUTE(L98,База!T$2,"")))*База!U$2+(LEN(L98)-LEN(SUBSTITUTE(L98,База!T$3,"")))*База!U$3+(LEN(L98)-LEN(SUBSTITUTE(L98,База!T$4,"")))*База!U$4+(LEN(L98)-LEN(SUBSTITUTE(L98,База!T$5,"")))*База!U$5+(LEN(L98)-LEN(SUBSTITUTE(L98,База!T$6,"")))*База!U$6+IF(M98&lt;&gt;"",VLOOKUP(M98,База!Q$2:R$5,2,0),0)+IF(N98&lt;&gt;"",База!R$6,0))</f>
        <v>200</v>
      </c>
      <c r="Q98" s="1"/>
      <c r="R98" t="str">
        <f ca="1">IF(B98&lt;&gt;B97,"[br][u]"&amp;B98&amp;":"&amp;"[/u][br]","")&amp;TEXT(C98,"00#")&amp;" "&amp;IF((E98=База!D$2)+(E98=База!D$6),"[strike]","")&amp;D98&amp;IF(H98&lt;&gt;""," ("&amp;H98&amp;")","")&amp;". "&amp;F98&amp;". "&amp;IF((E98=База!D$2)+(E98=База!D$6),"[/strike]  "&amp;O98,IF(I98&lt;&gt;"",I98,"")&amp;IF(J98&lt;&gt;""," + "&amp;J98,"")&amp;IF(K98&lt;&gt;""," + Броня("&amp;K98&amp;")","")&amp;IF(L98&lt;&gt;""," + граната ("&amp;L98&amp;")","")&amp;IF(M98&lt;&gt;""," + "&amp;M98,"")&amp;IF(M98&lt;&gt;""," + Рация",""))</f>
        <v>141 Биотрис Мальдонадо. Солдат. Винтовка + Броня(2)</v>
      </c>
    </row>
    <row r="99" spans="1:18" x14ac:dyDescent="0.25">
      <c r="A99" t="str">
        <f>IF(MOD(C99,2)=0,"Мобилен","Закреплен")</f>
        <v>Мобилен</v>
      </c>
      <c r="B99" t="s">
        <v>21</v>
      </c>
      <c r="C99" s="11">
        <v>142</v>
      </c>
      <c r="D99" s="9" t="s">
        <v>145</v>
      </c>
      <c r="E99" t="s">
        <v>176</v>
      </c>
      <c r="F99" t="s">
        <v>4</v>
      </c>
      <c r="G99">
        <v>4</v>
      </c>
      <c r="H99" t="str">
        <f ca="1">OFFSET(База!I$1,G99,0)</f>
        <v>Санитар</v>
      </c>
      <c r="I99" t="s">
        <v>5</v>
      </c>
      <c r="K99" s="2">
        <v>2</v>
      </c>
      <c r="P99">
        <f ca="1">IF(I99="",0,VLOOKUP(I99,База!K$2:L$12,2,0)+IF(J99&lt;&gt;"",VLOOKUP(J99,База!K$2:L$12,2,0),0)+OFFSET(База!O$2,K99,0)+(LEN(L99)-LEN(SUBSTITUTE(L99,База!T$2,"")))*База!U$2+(LEN(L99)-LEN(SUBSTITUTE(L99,База!T$3,"")))*База!U$3+(LEN(L99)-LEN(SUBSTITUTE(L99,База!T$4,"")))*База!U$4+(LEN(L99)-LEN(SUBSTITUTE(L99,База!T$5,"")))*База!U$5+(LEN(L99)-LEN(SUBSTITUTE(L99,База!T$6,"")))*База!U$6+IF(M99&lt;&gt;"",VLOOKUP(M99,База!Q$2:R$5,2,0),0)+IF(N99&lt;&gt;"",База!R$6,0))</f>
        <v>300</v>
      </c>
      <c r="Q99" s="1"/>
      <c r="R99" t="str">
        <f ca="1">IF(B99&lt;&gt;B98,"[br][u]"&amp;B99&amp;":"&amp;"[/u][br]","")&amp;TEXT(C99,"00#")&amp;" "&amp;IF((E99=База!D$2)+(E99=База!D$6),"[strike]","")&amp;D99&amp;IF(H99&lt;&gt;""," ("&amp;H99&amp;")","")&amp;". "&amp;F99&amp;". "&amp;IF((E99=База!D$2)+(E99=База!D$6),"[/strike]  "&amp;O99,IF(I99&lt;&gt;"",I99,"")&amp;IF(J99&lt;&gt;""," + "&amp;J99,"")&amp;IF(K99&lt;&gt;""," + Броня("&amp;K99&amp;")","")&amp;IF(L99&lt;&gt;""," + граната ("&amp;L99&amp;")","")&amp;IF(M99&lt;&gt;""," + "&amp;M99,"")&amp;IF(M99&lt;&gt;""," + Рация",""))</f>
        <v>142 Адриан Мантойо (Санитар). Солдат. ПП + Броня(2)</v>
      </c>
    </row>
    <row r="100" spans="1:18" x14ac:dyDescent="0.25">
      <c r="A100" t="str">
        <f>IF(MOD(C100,2)=0,"Мобилен","Закреплен")</f>
        <v>Закреплен</v>
      </c>
      <c r="B100" t="s">
        <v>22</v>
      </c>
      <c r="C100" s="11">
        <v>201</v>
      </c>
      <c r="D100" s="10" t="s">
        <v>29</v>
      </c>
      <c r="E100" t="s">
        <v>176</v>
      </c>
      <c r="F100" t="s">
        <v>4</v>
      </c>
      <c r="G100">
        <v>99</v>
      </c>
      <c r="H100" t="str">
        <f ca="1">OFFSET(База!I$1,G100,0)</f>
        <v/>
      </c>
      <c r="I100" t="s">
        <v>18</v>
      </c>
      <c r="K100" s="2">
        <v>2</v>
      </c>
      <c r="P100">
        <f ca="1">IF(I100="",0,VLOOKUP(I100,База!K$2:L$12,2,0)+IF(J100&lt;&gt;"",VLOOKUP(J100,База!K$2:L$12,2,0),0)+OFFSET(База!O$2,K100,0)+(LEN(L100)-LEN(SUBSTITUTE(L100,База!T$2,"")))*База!U$2+(LEN(L100)-LEN(SUBSTITUTE(L100,База!T$3,"")))*База!U$3+(LEN(L100)-LEN(SUBSTITUTE(L100,База!T$4,"")))*База!U$4+(LEN(L100)-LEN(SUBSTITUTE(L100,База!T$5,"")))*База!U$5+(LEN(L100)-LEN(SUBSTITUTE(L100,База!T$6,"")))*База!U$6+IF(M100&lt;&gt;"",VLOOKUP(M100,База!Q$2:R$5,2,0),0)+IF(N100&lt;&gt;"",База!R$6,0))</f>
        <v>200</v>
      </c>
      <c r="Q100" s="1"/>
      <c r="R100" t="str">
        <f ca="1">IF(B100&lt;&gt;B99,"[br][u]"&amp;B100&amp;":"&amp;"[/u][br]","")&amp;TEXT(C100,"00#")&amp;" "&amp;IF((E100=База!D$2)+(E100=База!D$6),"[strike]","")&amp;D100&amp;IF(H100&lt;&gt;""," ("&amp;H100&amp;")","")&amp;". "&amp;F100&amp;". "&amp;IF((E100=База!D$2)+(E100=База!D$6),"[/strike]  "&amp;O100,IF(I100&lt;&gt;"",I100,"")&amp;IF(J100&lt;&gt;""," + "&amp;J100,"")&amp;IF(K100&lt;&gt;""," + Броня("&amp;K100&amp;")","")&amp;IF(L100&lt;&gt;""," + граната ("&amp;L100&amp;")","")&amp;IF(M100&lt;&gt;""," + "&amp;M100,"")&amp;IF(M100&lt;&gt;""," + Рация",""))</f>
        <v>[br][u]Драссен:[/u][br]201 Хуан Франсиско. Солдат. Винтовка + Броня(2)</v>
      </c>
    </row>
    <row r="101" spans="1:18" x14ac:dyDescent="0.25">
      <c r="A101" t="str">
        <f>IF(MOD(C101,2)=0,"Мобилен","Закреплен")</f>
        <v>Мобилен</v>
      </c>
      <c r="B101" t="s">
        <v>22</v>
      </c>
      <c r="C101" s="11">
        <v>202</v>
      </c>
      <c r="D101" s="10" t="s">
        <v>146</v>
      </c>
      <c r="E101" t="s">
        <v>176</v>
      </c>
      <c r="F101" t="s">
        <v>3</v>
      </c>
      <c r="G101">
        <v>99</v>
      </c>
      <c r="H101" t="str">
        <f ca="1">OFFSET(База!I$1,G101,0)</f>
        <v/>
      </c>
      <c r="I101" t="s">
        <v>18</v>
      </c>
      <c r="K101" s="2">
        <v>2</v>
      </c>
      <c r="P101">
        <f ca="1">IF(I101="",0,VLOOKUP(I101,База!K$2:L$12,2,0)+IF(J101&lt;&gt;"",VLOOKUP(J101,База!K$2:L$12,2,0),0)+OFFSET(База!O$2,K101,0)+(LEN(L101)-LEN(SUBSTITUTE(L101,База!T$2,"")))*База!U$2+(LEN(L101)-LEN(SUBSTITUTE(L101,База!T$3,"")))*База!U$3+(LEN(L101)-LEN(SUBSTITUTE(L101,База!T$4,"")))*База!U$4+(LEN(L101)-LEN(SUBSTITUTE(L101,База!T$5,"")))*База!U$5+(LEN(L101)-LEN(SUBSTITUTE(L101,База!T$6,"")))*База!U$6+IF(M101&lt;&gt;"",VLOOKUP(M101,База!Q$2:R$5,2,0),0)+IF(N101&lt;&gt;"",База!R$6,0))</f>
        <v>200</v>
      </c>
      <c r="Q101" s="1"/>
      <c r="R101" t="str">
        <f ca="1">IF(B101&lt;&gt;B100,"[br][u]"&amp;B101&amp;":"&amp;"[/u][br]","")&amp;TEXT(C101,"00#")&amp;" "&amp;IF((E101=База!D$2)+(E101=База!D$6),"[strike]","")&amp;D101&amp;IF(H101&lt;&gt;""," ("&amp;H101&amp;")","")&amp;". "&amp;F101&amp;". "&amp;IF((E101=База!D$2)+(E101=База!D$6),"[/strike]  "&amp;O101,IF(I101&lt;&gt;"",I101,"")&amp;IF(J101&lt;&gt;""," + "&amp;J101,"")&amp;IF(K101&lt;&gt;""," + Броня("&amp;K101&amp;")","")&amp;IF(L101&lt;&gt;""," + граната ("&amp;L101&amp;")","")&amp;IF(M101&lt;&gt;""," + "&amp;M101,"")&amp;IF(M101&lt;&gt;""," + Рация",""))</f>
        <v>202 Педро Ильдаго. Гвардеец. Винтовка + Броня(2)</v>
      </c>
    </row>
    <row r="102" spans="1:18" x14ac:dyDescent="0.25">
      <c r="A102" t="str">
        <f>IF(MOD(C102,2)=0,"Мобилен","Закреплен")</f>
        <v>Закреплен</v>
      </c>
      <c r="B102" t="s">
        <v>22</v>
      </c>
      <c r="C102" s="11">
        <v>203</v>
      </c>
      <c r="D102" s="10" t="s">
        <v>30</v>
      </c>
      <c r="E102" t="s">
        <v>176</v>
      </c>
      <c r="F102" t="s">
        <v>4</v>
      </c>
      <c r="G102">
        <v>1</v>
      </c>
      <c r="H102" t="str">
        <f ca="1">OFFSET(База!I$1,G102,0)</f>
        <v>Медик</v>
      </c>
      <c r="I102" t="s">
        <v>18</v>
      </c>
      <c r="K102" s="2">
        <v>2</v>
      </c>
      <c r="P102">
        <f ca="1">IF(I102="",0,VLOOKUP(I102,База!K$2:L$12,2,0)+IF(J102&lt;&gt;"",VLOOKUP(J102,База!K$2:L$12,2,0),0)+OFFSET(База!O$2,K102,0)+(LEN(L102)-LEN(SUBSTITUTE(L102,База!T$2,"")))*База!U$2+(LEN(L102)-LEN(SUBSTITUTE(L102,База!T$3,"")))*База!U$3+(LEN(L102)-LEN(SUBSTITUTE(L102,База!T$4,"")))*База!U$4+(LEN(L102)-LEN(SUBSTITUTE(L102,База!T$5,"")))*База!U$5+(LEN(L102)-LEN(SUBSTITUTE(L102,База!T$6,"")))*База!U$6+IF(M102&lt;&gt;"",VLOOKUP(M102,База!Q$2:R$5,2,0),0)+IF(N102&lt;&gt;"",База!R$6,0))</f>
        <v>200</v>
      </c>
      <c r="Q102" s="1"/>
      <c r="R102" t="str">
        <f ca="1">IF(B102&lt;&gt;B101,"[br][u]"&amp;B102&amp;":"&amp;"[/u][br]","")&amp;TEXT(C102,"00#")&amp;" "&amp;IF((E102=База!D$2)+(E102=База!D$6),"[strike]","")&amp;D102&amp;IF(H102&lt;&gt;""," ("&amp;H102&amp;")","")&amp;". "&amp;F102&amp;". "&amp;IF((E102=База!D$2)+(E102=База!D$6),"[/strike]  "&amp;O102,IF(I102&lt;&gt;"",I102,"")&amp;IF(J102&lt;&gt;""," + "&amp;J102,"")&amp;IF(K102&lt;&gt;""," + Броня("&amp;K102&amp;")","")&amp;IF(L102&lt;&gt;""," + граната ("&amp;L102&amp;")","")&amp;IF(M102&lt;&gt;""," + "&amp;M102,"")&amp;IF(M102&lt;&gt;""," + Рация",""))</f>
        <v>203 Лусия де (Медик). Солдат. Винтовка + Броня(2)</v>
      </c>
    </row>
    <row r="103" spans="1:18" x14ac:dyDescent="0.25">
      <c r="A103" t="str">
        <f>IF(MOD(C103,2)=0,"Мобилен","Закреплен")</f>
        <v>Мобилен</v>
      </c>
      <c r="B103" t="s">
        <v>22</v>
      </c>
      <c r="C103" s="11">
        <v>204</v>
      </c>
      <c r="D103" s="10" t="s">
        <v>147</v>
      </c>
      <c r="E103" t="s">
        <v>178</v>
      </c>
      <c r="F103" t="s">
        <v>3</v>
      </c>
      <c r="G103">
        <v>99</v>
      </c>
      <c r="H103" t="str">
        <f ca="1">OFFSET(База!I$1,G103,0)</f>
        <v/>
      </c>
      <c r="I103" t="s">
        <v>183</v>
      </c>
      <c r="K103" s="2">
        <v>3</v>
      </c>
      <c r="O103" t="s">
        <v>268</v>
      </c>
      <c r="P103">
        <f ca="1">IF(I103="",0,VLOOKUP(I103,База!K$2:L$12,2,0)+IF(J103&lt;&gt;"",VLOOKUP(J103,База!K$2:L$12,2,0),0)+OFFSET(База!O$2,K103,0)+(LEN(L103)-LEN(SUBSTITUTE(L103,База!T$2,"")))*База!U$2+(LEN(L103)-LEN(SUBSTITUTE(L103,База!T$3,"")))*База!U$3+(LEN(L103)-LEN(SUBSTITUTE(L103,База!T$4,"")))*База!U$4+(LEN(L103)-LEN(SUBSTITUTE(L103,База!T$5,"")))*База!U$5+(LEN(L103)-LEN(SUBSTITUTE(L103,База!T$6,"")))*База!U$6+IF(M103&lt;&gt;"",VLOOKUP(M103,База!Q$2:R$5,2,0),0)+IF(N103&lt;&gt;"",База!R$6,0))</f>
        <v>750</v>
      </c>
      <c r="Q103" s="1"/>
      <c r="R103" t="str">
        <f ca="1">IF(B103&lt;&gt;B102,"[br][u]"&amp;B103&amp;":"&amp;"[/u][br]","")&amp;TEXT(C103,"00#")&amp;" "&amp;IF((E103=База!D$2)+(E103=База!D$6),"[strike]","")&amp;D103&amp;IF(H103&lt;&gt;""," ("&amp;H103&amp;")","")&amp;". "&amp;F103&amp;". "&amp;IF((E103=База!D$2)+(E103=База!D$6),"[/strike]  "&amp;O103,IF(I103&lt;&gt;"",I103,"")&amp;IF(J103&lt;&gt;""," + "&amp;J103,"")&amp;IF(K103&lt;&gt;""," + Броня("&amp;K103&amp;")","")&amp;IF(L103&lt;&gt;""," + граната ("&amp;L103&amp;")","")&amp;IF(M103&lt;&gt;""," + "&amp;M103,"")&amp;IF(M103&lt;&gt;""," + Рация",""))</f>
        <v>204 [strike]Гонсало Пенья. Гвардеец. [/strike]  Погиб при штурме Сан Моны 29.10.2011</v>
      </c>
    </row>
    <row r="104" spans="1:18" x14ac:dyDescent="0.25">
      <c r="A104" t="str">
        <f>IF(MOD(C104,2)=0,"Мобилен","Закреплен")</f>
        <v>Закреплен</v>
      </c>
      <c r="B104" t="s">
        <v>22</v>
      </c>
      <c r="C104" s="11">
        <v>205</v>
      </c>
      <c r="D104" s="10" t="s">
        <v>148</v>
      </c>
      <c r="E104" t="s">
        <v>176</v>
      </c>
      <c r="F104" t="s">
        <v>4</v>
      </c>
      <c r="G104">
        <v>4</v>
      </c>
      <c r="H104" t="str">
        <f ca="1">OFFSET(База!I$1,G104,0)</f>
        <v>Санитар</v>
      </c>
      <c r="I104" t="s">
        <v>5</v>
      </c>
      <c r="K104" s="2">
        <v>2</v>
      </c>
      <c r="P104">
        <f ca="1">IF(I104="",0,VLOOKUP(I104,База!K$2:L$12,2,0)+IF(J104&lt;&gt;"",VLOOKUP(J104,База!K$2:L$12,2,0),0)+OFFSET(База!O$2,K104,0)+(LEN(L104)-LEN(SUBSTITUTE(L104,База!T$2,"")))*База!U$2+(LEN(L104)-LEN(SUBSTITUTE(L104,База!T$3,"")))*База!U$3+(LEN(L104)-LEN(SUBSTITUTE(L104,База!T$4,"")))*База!U$4+(LEN(L104)-LEN(SUBSTITUTE(L104,База!T$5,"")))*База!U$5+(LEN(L104)-LEN(SUBSTITUTE(L104,База!T$6,"")))*База!U$6+IF(M104&lt;&gt;"",VLOOKUP(M104,База!Q$2:R$5,2,0),0)+IF(N104&lt;&gt;"",База!R$6,0))</f>
        <v>300</v>
      </c>
      <c r="Q104" s="1"/>
      <c r="R104" t="str">
        <f ca="1">IF(B104&lt;&gt;B103,"[br][u]"&amp;B104&amp;":"&amp;"[/u][br]","")&amp;TEXT(C104,"00#")&amp;" "&amp;IF((E104=База!D$2)+(E104=База!D$6),"[strike]","")&amp;D104&amp;IF(H104&lt;&gt;""," ("&amp;H104&amp;")","")&amp;". "&amp;F104&amp;". "&amp;IF((E104=База!D$2)+(E104=База!D$6),"[/strike]  "&amp;O104,IF(I104&lt;&gt;"",I104,"")&amp;IF(J104&lt;&gt;""," + "&amp;J104,"")&amp;IF(K104&lt;&gt;""," + Броня("&amp;K104&amp;")","")&amp;IF(L104&lt;&gt;""," + граната ("&amp;L104&amp;")","")&amp;IF(M104&lt;&gt;""," + "&amp;M104,"")&amp;IF(M104&lt;&gt;""," + Рация",""))</f>
        <v>205 Хулио Кордоба (Санитар). Солдат. ПП + Броня(2)</v>
      </c>
    </row>
    <row r="105" spans="1:18" x14ac:dyDescent="0.25">
      <c r="A105" t="str">
        <f>IF(MOD(C105,2)=0,"Мобилен","Закреплен")</f>
        <v>Мобилен</v>
      </c>
      <c r="B105" t="s">
        <v>22</v>
      </c>
      <c r="C105" s="11">
        <v>206</v>
      </c>
      <c r="D105" s="10" t="s">
        <v>149</v>
      </c>
      <c r="E105" t="s">
        <v>176</v>
      </c>
      <c r="F105" t="s">
        <v>3</v>
      </c>
      <c r="G105">
        <v>99</v>
      </c>
      <c r="H105" t="str">
        <f ca="1">OFFSET(База!I$1,G105,0)</f>
        <v/>
      </c>
      <c r="I105" t="s">
        <v>18</v>
      </c>
      <c r="K105" s="2">
        <v>2</v>
      </c>
      <c r="P105">
        <f ca="1">IF(I105="",0,VLOOKUP(I105,База!K$2:L$12,2,0)+IF(J105&lt;&gt;"",VLOOKUP(J105,База!K$2:L$12,2,0),0)+OFFSET(База!O$2,K105,0)+(LEN(L105)-LEN(SUBSTITUTE(L105,База!T$2,"")))*База!U$2+(LEN(L105)-LEN(SUBSTITUTE(L105,База!T$3,"")))*База!U$3+(LEN(L105)-LEN(SUBSTITUTE(L105,База!T$4,"")))*База!U$4+(LEN(L105)-LEN(SUBSTITUTE(L105,База!T$5,"")))*База!U$5+(LEN(L105)-LEN(SUBSTITUTE(L105,База!T$6,"")))*База!U$6+IF(M105&lt;&gt;"",VLOOKUP(M105,База!Q$2:R$5,2,0),0)+IF(N105&lt;&gt;"",База!R$6,0))</f>
        <v>200</v>
      </c>
      <c r="Q105" s="1"/>
      <c r="R105" t="str">
        <f ca="1">IF(B105&lt;&gt;B104,"[br][u]"&amp;B105&amp;":"&amp;"[/u][br]","")&amp;TEXT(C105,"00#")&amp;" "&amp;IF((E105=База!D$2)+(E105=База!D$6),"[strike]","")&amp;D105&amp;IF(H105&lt;&gt;""," ("&amp;H105&amp;")","")&amp;". "&amp;F105&amp;". "&amp;IF((E105=База!D$2)+(E105=База!D$6),"[/strike]  "&amp;O105,IF(I105&lt;&gt;"",I105,"")&amp;IF(J105&lt;&gt;""," + "&amp;J105,"")&amp;IF(K105&lt;&gt;""," + Броня("&amp;K105&amp;")","")&amp;IF(L105&lt;&gt;""," + граната ("&amp;L105&amp;")","")&amp;IF(M105&lt;&gt;""," + "&amp;M105,"")&amp;IF(M105&lt;&gt;""," + Рация",""))</f>
        <v>206 Мигель Хуарес. Гвардеец. Винтовка + Броня(2)</v>
      </c>
    </row>
    <row r="106" spans="1:18" x14ac:dyDescent="0.25">
      <c r="A106" t="str">
        <f>IF(MOD(C106,2)=0,"Мобилен","Закреплен")</f>
        <v>Закреплен</v>
      </c>
      <c r="B106" t="s">
        <v>22</v>
      </c>
      <c r="C106" s="11">
        <v>207</v>
      </c>
      <c r="D106" s="10" t="s">
        <v>150</v>
      </c>
      <c r="E106" t="s">
        <v>176</v>
      </c>
      <c r="F106" t="s">
        <v>4</v>
      </c>
      <c r="G106">
        <v>99</v>
      </c>
      <c r="H106" t="str">
        <f ca="1">OFFSET(База!I$1,G106,0)</f>
        <v/>
      </c>
      <c r="I106" t="s">
        <v>18</v>
      </c>
      <c r="K106" s="2">
        <v>2</v>
      </c>
      <c r="P106">
        <f ca="1">IF(I106="",0,VLOOKUP(I106,База!K$2:L$12,2,0)+IF(J106&lt;&gt;"",VLOOKUP(J106,База!K$2:L$12,2,0),0)+OFFSET(База!O$2,K106,0)+(LEN(L106)-LEN(SUBSTITUTE(L106,База!T$2,"")))*База!U$2+(LEN(L106)-LEN(SUBSTITUTE(L106,База!T$3,"")))*База!U$3+(LEN(L106)-LEN(SUBSTITUTE(L106,База!T$4,"")))*База!U$4+(LEN(L106)-LEN(SUBSTITUTE(L106,База!T$5,"")))*База!U$5+(LEN(L106)-LEN(SUBSTITUTE(L106,База!T$6,"")))*База!U$6+IF(M106&lt;&gt;"",VLOOKUP(M106,База!Q$2:R$5,2,0),0)+IF(N106&lt;&gt;"",База!R$6,0))</f>
        <v>200</v>
      </c>
      <c r="Q106" s="1"/>
      <c r="R106" t="str">
        <f ca="1">IF(B106&lt;&gt;B105,"[br][u]"&amp;B106&amp;":"&amp;"[/u][br]","")&amp;TEXT(C106,"00#")&amp;" "&amp;IF((E106=База!D$2)+(E106=База!D$6),"[strike]","")&amp;D106&amp;IF(H106&lt;&gt;""," ("&amp;H106&amp;")","")&amp;". "&amp;F106&amp;". "&amp;IF((E106=База!D$2)+(E106=База!D$6),"[/strike]  "&amp;O106,IF(I106&lt;&gt;"",I106,"")&amp;IF(J106&lt;&gt;""," + "&amp;J106,"")&amp;IF(K106&lt;&gt;""," + Броня("&amp;K106&amp;")","")&amp;IF(L106&lt;&gt;""," + граната ("&amp;L106&amp;")","")&amp;IF(M106&lt;&gt;""," + "&amp;M106,"")&amp;IF(M106&lt;&gt;""," + Рация",""))</f>
        <v>207 Хуана Вальдес. Солдат. Винтовка + Броня(2)</v>
      </c>
    </row>
    <row r="107" spans="1:18" x14ac:dyDescent="0.25">
      <c r="A107" t="str">
        <f>IF(MOD(C107,2)=0,"Мобилен","Закреплен")</f>
        <v>Мобилен</v>
      </c>
      <c r="B107" t="s">
        <v>22</v>
      </c>
      <c r="C107" s="11">
        <v>208</v>
      </c>
      <c r="D107" s="10" t="s">
        <v>151</v>
      </c>
      <c r="E107" t="s">
        <v>178</v>
      </c>
      <c r="F107" t="s">
        <v>10</v>
      </c>
      <c r="G107">
        <v>9</v>
      </c>
      <c r="H107" t="str">
        <f ca="1">OFFSET(База!I$1,G107,0)</f>
        <v>Разведчик</v>
      </c>
      <c r="O107" t="s">
        <v>165</v>
      </c>
      <c r="P107">
        <f ca="1">IF(I107="",0,VLOOKUP(I107,База!K$2:L$12,2,0)+IF(J107&lt;&gt;"",VLOOKUP(J107,База!K$2:L$12,2,0),0)+OFFSET(База!O$2,K107,0)+(LEN(L107)-LEN(SUBSTITUTE(L107,База!T$2,"")))*База!U$2+(LEN(L107)-LEN(SUBSTITUTE(L107,База!T$3,"")))*База!U$3+(LEN(L107)-LEN(SUBSTITUTE(L107,База!T$4,"")))*База!U$4+(LEN(L107)-LEN(SUBSTITUTE(L107,База!T$5,"")))*База!U$5+(LEN(L107)-LEN(SUBSTITUTE(L107,База!T$6,"")))*База!U$6+IF(M107&lt;&gt;"",VLOOKUP(M107,База!Q$2:R$5,2,0),0)+IF(N107&lt;&gt;"",База!R$6,0))</f>
        <v>0</v>
      </c>
      <c r="Q107" s="1"/>
      <c r="R107" t="str">
        <f ca="1">IF(B107&lt;&gt;B106,"[br][u]"&amp;B107&amp;":"&amp;"[/u][br]","")&amp;TEXT(C107,"00#")&amp;" "&amp;IF((E107=База!D$2)+(E107=База!D$6),"[strike]","")&amp;D107&amp;IF(H107&lt;&gt;""," ("&amp;H107&amp;")","")&amp;". "&amp;F107&amp;". "&amp;IF((E107=База!D$2)+(E107=База!D$6),"[/strike]  "&amp;O107,IF(I107&lt;&gt;"",I107,"")&amp;IF(J107&lt;&gt;""," + "&amp;J107,"")&amp;IF(K107&lt;&gt;""," + Броня("&amp;K107&amp;")","")&amp;IF(L107&lt;&gt;""," + граната ("&amp;L107&amp;")","")&amp;IF(M107&lt;&gt;""," + "&amp;M107,"")&amp;IF(M107&lt;&gt;""," + Рация",""))</f>
        <v>208 [strike]Доминго Иглесиас (Разведчик). Новобранец. [/strike]  Погиб в бою за безымянную деревню 17.10.2011</v>
      </c>
    </row>
    <row r="108" spans="1:18" x14ac:dyDescent="0.25">
      <c r="A108" t="str">
        <f>IF(MOD(C108,2)=0,"Мобилен","Закреплен")</f>
        <v>Закреплен</v>
      </c>
      <c r="B108" t="s">
        <v>22</v>
      </c>
      <c r="C108" s="11">
        <v>209</v>
      </c>
      <c r="D108" s="10" t="s">
        <v>152</v>
      </c>
      <c r="E108" t="s">
        <v>176</v>
      </c>
      <c r="F108" t="s">
        <v>4</v>
      </c>
      <c r="G108">
        <v>99</v>
      </c>
      <c r="H108" t="str">
        <f ca="1">OFFSET(База!I$1,G108,0)</f>
        <v/>
      </c>
      <c r="I108" t="s">
        <v>18</v>
      </c>
      <c r="K108" s="2">
        <v>2</v>
      </c>
      <c r="P108">
        <f ca="1">IF(I108="",0,VLOOKUP(I108,База!K$2:L$12,2,0)+IF(J108&lt;&gt;"",VLOOKUP(J108,База!K$2:L$12,2,0),0)+OFFSET(База!O$2,K108,0)+(LEN(L108)-LEN(SUBSTITUTE(L108,База!T$2,"")))*База!U$2+(LEN(L108)-LEN(SUBSTITUTE(L108,База!T$3,"")))*База!U$3+(LEN(L108)-LEN(SUBSTITUTE(L108,База!T$4,"")))*База!U$4+(LEN(L108)-LEN(SUBSTITUTE(L108,База!T$5,"")))*База!U$5+(LEN(L108)-LEN(SUBSTITUTE(L108,База!T$6,"")))*База!U$6+IF(M108&lt;&gt;"",VLOOKUP(M108,База!Q$2:R$5,2,0),0)+IF(N108&lt;&gt;"",База!R$6,0))</f>
        <v>200</v>
      </c>
      <c r="Q108" s="1"/>
      <c r="R108" t="str">
        <f ca="1">IF(B108&lt;&gt;B107,"[br][u]"&amp;B108&amp;":"&amp;"[/u][br]","")&amp;TEXT(C108,"00#")&amp;" "&amp;IF((E108=База!D$2)+(E108=База!D$6),"[strike]","")&amp;D108&amp;IF(H108&lt;&gt;""," ("&amp;H108&amp;")","")&amp;". "&amp;F108&amp;". "&amp;IF((E108=База!D$2)+(E108=База!D$6),"[/strike]  "&amp;O108,IF(I108&lt;&gt;"",I108,"")&amp;IF(J108&lt;&gt;""," + "&amp;J108,"")&amp;IF(K108&lt;&gt;""," + Броня("&amp;K108&amp;")","")&amp;IF(L108&lt;&gt;""," + граната ("&amp;L108&amp;")","")&amp;IF(M108&lt;&gt;""," + "&amp;M108,"")&amp;IF(M108&lt;&gt;""," + Рация",""))</f>
        <v>209 Хосефа Лозано. Солдат. Винтовка + Броня(2)</v>
      </c>
    </row>
    <row r="109" spans="1:18" x14ac:dyDescent="0.25">
      <c r="A109" t="str">
        <f>IF(MOD(C109,2)=0,"Мобилен","Закреплен")</f>
        <v>Мобилен</v>
      </c>
      <c r="B109" t="s">
        <v>22</v>
      </c>
      <c r="C109" s="11">
        <v>210</v>
      </c>
      <c r="D109" s="10" t="s">
        <v>153</v>
      </c>
      <c r="E109" t="s">
        <v>178</v>
      </c>
      <c r="F109" t="s">
        <v>4</v>
      </c>
      <c r="G109">
        <v>99</v>
      </c>
      <c r="H109" t="str">
        <f ca="1">OFFSET(База!I$1,G109,0)</f>
        <v/>
      </c>
      <c r="I109" t="s">
        <v>18</v>
      </c>
      <c r="K109" s="2">
        <v>2</v>
      </c>
      <c r="O109" t="s">
        <v>269</v>
      </c>
      <c r="P109">
        <f ca="1">IF(I109="",0,VLOOKUP(I109,База!K$2:L$12,2,0)+IF(J109&lt;&gt;"",VLOOKUP(J109,База!K$2:L$12,2,0),0)+OFFSET(База!O$2,K109,0)+(LEN(L109)-LEN(SUBSTITUTE(L109,База!T$2,"")))*База!U$2+(LEN(L109)-LEN(SUBSTITUTE(L109,База!T$3,"")))*База!U$3+(LEN(L109)-LEN(SUBSTITUTE(L109,База!T$4,"")))*База!U$4+(LEN(L109)-LEN(SUBSTITUTE(L109,База!T$5,"")))*База!U$5+(LEN(L109)-LEN(SUBSTITUTE(L109,База!T$6,"")))*База!U$6+IF(M109&lt;&gt;"",VLOOKUP(M109,База!Q$2:R$5,2,0),0)+IF(N109&lt;&gt;"",База!R$6,0))</f>
        <v>200</v>
      </c>
      <c r="Q109" s="1"/>
      <c r="R109" t="str">
        <f ca="1">IF(B109&lt;&gt;B108,"[br][u]"&amp;B109&amp;":"&amp;"[/u][br]","")&amp;TEXT(C109,"00#")&amp;" "&amp;IF((E109=База!D$2)+(E109=База!D$6),"[strike]","")&amp;D109&amp;IF(H109&lt;&gt;""," ("&amp;H109&amp;")","")&amp;". "&amp;F109&amp;". "&amp;IF((E109=База!D$2)+(E109=База!D$6),"[/strike]  "&amp;O109,IF(I109&lt;&gt;"",I109,"")&amp;IF(J109&lt;&gt;""," + "&amp;J109,"")&amp;IF(K109&lt;&gt;""," + Броня("&amp;K109&amp;")","")&amp;IF(L109&lt;&gt;""," + граната ("&amp;L109&amp;")","")&amp;IF(M109&lt;&gt;""," + "&amp;M109,"")&amp;IF(M109&lt;&gt;""," + Рация",""))</f>
        <v>210 [strike]Томас Куэнка. Солдат. [/strike]  Погиб при штурме Камбрии 29.10.2011</v>
      </c>
    </row>
    <row r="110" spans="1:18" x14ac:dyDescent="0.25">
      <c r="A110" t="str">
        <f>IF(MOD(C110,2)=0,"Мобилен","Закреплен")</f>
        <v>Закреплен</v>
      </c>
      <c r="B110" t="s">
        <v>22</v>
      </c>
      <c r="C110" s="11">
        <v>211</v>
      </c>
      <c r="D110" s="13" t="s">
        <v>154</v>
      </c>
      <c r="E110" t="s">
        <v>176</v>
      </c>
      <c r="F110" t="s">
        <v>4</v>
      </c>
      <c r="G110">
        <v>99</v>
      </c>
      <c r="H110" t="str">
        <f ca="1">OFFSET(База!I$1,G110,0)</f>
        <v/>
      </c>
      <c r="I110" t="s">
        <v>18</v>
      </c>
      <c r="K110" s="2">
        <v>2</v>
      </c>
      <c r="P110">
        <f ca="1">IF(I110="",0,VLOOKUP(I110,База!K$2:L$12,2,0)+IF(J110&lt;&gt;"",VLOOKUP(J110,База!K$2:L$12,2,0),0)+OFFSET(База!O$2,K110,0)+(LEN(L110)-LEN(SUBSTITUTE(L110,База!T$2,"")))*База!U$2+(LEN(L110)-LEN(SUBSTITUTE(L110,База!T$3,"")))*База!U$3+(LEN(L110)-LEN(SUBSTITUTE(L110,База!T$4,"")))*База!U$4+(LEN(L110)-LEN(SUBSTITUTE(L110,База!T$5,"")))*База!U$5+(LEN(L110)-LEN(SUBSTITUTE(L110,База!T$6,"")))*База!U$6+IF(M110&lt;&gt;"",VLOOKUP(M110,База!Q$2:R$5,2,0),0)+IF(N110&lt;&gt;"",База!R$6,0))</f>
        <v>200</v>
      </c>
      <c r="Q110" s="1"/>
      <c r="R110" t="str">
        <f ca="1">IF(B110&lt;&gt;B109,"[br][u]"&amp;B110&amp;":"&amp;"[/u][br]","")&amp;TEXT(C110,"00#")&amp;" "&amp;IF((E110=База!D$2)+(E110=База!D$6),"[strike]","")&amp;D110&amp;IF(H110&lt;&gt;""," ("&amp;H110&amp;")","")&amp;". "&amp;F110&amp;". "&amp;IF((E110=База!D$2)+(E110=База!D$6),"[/strike]  "&amp;O110,IF(I110&lt;&gt;"",I110,"")&amp;IF(J110&lt;&gt;""," + "&amp;J110,"")&amp;IF(K110&lt;&gt;""," + Броня("&amp;K110&amp;")","")&amp;IF(L110&lt;&gt;""," + граната ("&amp;L110&amp;")","")&amp;IF(M110&lt;&gt;""," + "&amp;M110,"")&amp;IF(M110&lt;&gt;""," + Рация",""))</f>
        <v>211 Адриан Ромеро. Солдат. Винтовка + Броня(2)</v>
      </c>
    </row>
    <row r="111" spans="1:18" x14ac:dyDescent="0.25">
      <c r="A111" t="str">
        <f>IF(MOD(C111,2)=0,"Мобилен","Закреплен")</f>
        <v>Мобилен</v>
      </c>
      <c r="B111" t="s">
        <v>22</v>
      </c>
      <c r="C111" s="11">
        <v>212</v>
      </c>
      <c r="D111" s="13" t="s">
        <v>155</v>
      </c>
      <c r="E111" t="s">
        <v>176</v>
      </c>
      <c r="F111" t="s">
        <v>4</v>
      </c>
      <c r="G111">
        <v>99</v>
      </c>
      <c r="H111" t="str">
        <f ca="1">OFFSET(База!I$1,G111,0)</f>
        <v/>
      </c>
      <c r="I111" t="s">
        <v>18</v>
      </c>
      <c r="K111" s="2">
        <v>2</v>
      </c>
      <c r="P111">
        <f ca="1">IF(I111="",0,VLOOKUP(I111,База!K$2:L$12,2,0)+IF(J111&lt;&gt;"",VLOOKUP(J111,База!K$2:L$12,2,0),0)+OFFSET(База!O$2,K111,0)+(LEN(L111)-LEN(SUBSTITUTE(L111,База!T$2,"")))*База!U$2+(LEN(L111)-LEN(SUBSTITUTE(L111,База!T$3,"")))*База!U$3+(LEN(L111)-LEN(SUBSTITUTE(L111,База!T$4,"")))*База!U$4+(LEN(L111)-LEN(SUBSTITUTE(L111,База!T$5,"")))*База!U$5+(LEN(L111)-LEN(SUBSTITUTE(L111,База!T$6,"")))*База!U$6+IF(M111&lt;&gt;"",VLOOKUP(M111,База!Q$2:R$5,2,0),0)+IF(N111&lt;&gt;"",База!R$6,0))</f>
        <v>200</v>
      </c>
      <c r="Q111" s="1"/>
      <c r="R111" t="str">
        <f ca="1">IF(B111&lt;&gt;B110,"[br][u]"&amp;B111&amp;":"&amp;"[/u][br]","")&amp;TEXT(C111,"00#")&amp;" "&amp;IF((E111=База!D$2)+(E111=База!D$6),"[strike]","")&amp;D111&amp;IF(H111&lt;&gt;""," ("&amp;H111&amp;")","")&amp;". "&amp;F111&amp;". "&amp;IF((E111=База!D$2)+(E111=База!D$6),"[/strike]  "&amp;O111,IF(I111&lt;&gt;"",I111,"")&amp;IF(J111&lt;&gt;""," + "&amp;J111,"")&amp;IF(K111&lt;&gt;""," + Броня("&amp;K111&amp;")","")&amp;IF(L111&lt;&gt;""," + граната ("&amp;L111&amp;")","")&amp;IF(M111&lt;&gt;""," + "&amp;M111,"")&amp;IF(M111&lt;&gt;""," + Рация",""))</f>
        <v>212 Педро Поблете. Солдат. Винтовка + Броня(2)</v>
      </c>
    </row>
    <row r="112" spans="1:18" x14ac:dyDescent="0.25">
      <c r="A112" t="str">
        <f>IF(MOD(C112,2)=0,"Мобилен","Закреплен")</f>
        <v>Закреплен</v>
      </c>
      <c r="B112" t="s">
        <v>22</v>
      </c>
      <c r="C112" s="11">
        <v>213</v>
      </c>
      <c r="D112" s="13" t="s">
        <v>156</v>
      </c>
      <c r="E112" t="s">
        <v>176</v>
      </c>
      <c r="F112" t="s">
        <v>4</v>
      </c>
      <c r="G112">
        <v>21</v>
      </c>
      <c r="H112" t="str">
        <f ca="1">OFFSET(База!I$1,G112,0)</f>
        <v>Мехвод</v>
      </c>
      <c r="I112" t="s">
        <v>5</v>
      </c>
      <c r="K112" s="2">
        <v>2</v>
      </c>
      <c r="P112">
        <f ca="1">IF(I112="",0,VLOOKUP(I112,База!K$2:L$12,2,0)+IF(J112&lt;&gt;"",VLOOKUP(J112,База!K$2:L$12,2,0),0)+OFFSET(База!O$2,K112,0)+(LEN(L112)-LEN(SUBSTITUTE(L112,База!T$2,"")))*База!U$2+(LEN(L112)-LEN(SUBSTITUTE(L112,База!T$3,"")))*База!U$3+(LEN(L112)-LEN(SUBSTITUTE(L112,База!T$4,"")))*База!U$4+(LEN(L112)-LEN(SUBSTITUTE(L112,База!T$5,"")))*База!U$5+(LEN(L112)-LEN(SUBSTITUTE(L112,База!T$6,"")))*База!U$6+IF(M112&lt;&gt;"",VLOOKUP(M112,База!Q$2:R$5,2,0),0)+IF(N112&lt;&gt;"",База!R$6,0))</f>
        <v>300</v>
      </c>
      <c r="Q112" s="1"/>
      <c r="R112" t="str">
        <f ca="1">IF(B112&lt;&gt;B111,"[br][u]"&amp;B112&amp;":"&amp;"[/u][br]","")&amp;TEXT(C112,"00#")&amp;" "&amp;IF((E112=База!D$2)+(E112=База!D$6),"[strike]","")&amp;D112&amp;IF(H112&lt;&gt;""," ("&amp;H112&amp;")","")&amp;". "&amp;F112&amp;". "&amp;IF((E112=База!D$2)+(E112=База!D$6),"[/strike]  "&amp;O112,IF(I112&lt;&gt;"",I112,"")&amp;IF(J112&lt;&gt;""," + "&amp;J112,"")&amp;IF(K112&lt;&gt;""," + Броня("&amp;K112&amp;")","")&amp;IF(L112&lt;&gt;""," + граната ("&amp;L112&amp;")","")&amp;IF(M112&lt;&gt;""," + "&amp;M112,"")&amp;IF(M112&lt;&gt;""," + Рация",""))</f>
        <v>213 Серхио Кастилья (Мехвод). Солдат. ПП + Броня(2)</v>
      </c>
    </row>
    <row r="113" spans="1:18" x14ac:dyDescent="0.25">
      <c r="A113" t="str">
        <f>IF(MOD(C113,2)=0,"Мобилен","Закреплен")</f>
        <v>Мобилен</v>
      </c>
      <c r="B113" t="s">
        <v>22</v>
      </c>
      <c r="C113" s="11">
        <v>214</v>
      </c>
      <c r="D113" s="13" t="s">
        <v>157</v>
      </c>
      <c r="E113" t="s">
        <v>176</v>
      </c>
      <c r="F113" t="s">
        <v>4</v>
      </c>
      <c r="G113">
        <v>99</v>
      </c>
      <c r="H113" t="str">
        <f ca="1">OFFSET(База!I$1,G113,0)</f>
        <v/>
      </c>
      <c r="I113" t="s">
        <v>18</v>
      </c>
      <c r="K113" s="2">
        <v>2</v>
      </c>
      <c r="P113">
        <f ca="1">IF(I113="",0,VLOOKUP(I113,База!K$2:L$12,2,0)+IF(J113&lt;&gt;"",VLOOKUP(J113,База!K$2:L$12,2,0),0)+OFFSET(База!O$2,K113,0)+(LEN(L113)-LEN(SUBSTITUTE(L113,База!T$2,"")))*База!U$2+(LEN(L113)-LEN(SUBSTITUTE(L113,База!T$3,"")))*База!U$3+(LEN(L113)-LEN(SUBSTITUTE(L113,База!T$4,"")))*База!U$4+(LEN(L113)-LEN(SUBSTITUTE(L113,База!T$5,"")))*База!U$5+(LEN(L113)-LEN(SUBSTITUTE(L113,База!T$6,"")))*База!U$6+IF(M113&lt;&gt;"",VLOOKUP(M113,База!Q$2:R$5,2,0),0)+IF(N113&lt;&gt;"",База!R$6,0))</f>
        <v>200</v>
      </c>
      <c r="Q113" s="1"/>
      <c r="R113" t="str">
        <f ca="1">IF(B113&lt;&gt;B112,"[br][u]"&amp;B113&amp;":"&amp;"[/u][br]","")&amp;TEXT(C113,"00#")&amp;" "&amp;IF((E113=База!D$2)+(E113=База!D$6),"[strike]","")&amp;D113&amp;IF(H113&lt;&gt;""," ("&amp;H113&amp;")","")&amp;". "&amp;F113&amp;". "&amp;IF((E113=База!D$2)+(E113=База!D$6),"[/strike]  "&amp;O113,IF(I113&lt;&gt;"",I113,"")&amp;IF(J113&lt;&gt;""," + "&amp;J113,"")&amp;IF(K113&lt;&gt;""," + Броня("&amp;K113&amp;")","")&amp;IF(L113&lt;&gt;""," + граната ("&amp;L113&amp;")","")&amp;IF(M113&lt;&gt;""," + "&amp;M113,"")&amp;IF(M113&lt;&gt;""," + Рация",""))</f>
        <v>214 Росио Эррера. Солдат. Винтовка + Броня(2)</v>
      </c>
    </row>
    <row r="114" spans="1:18" x14ac:dyDescent="0.25">
      <c r="A114" t="str">
        <f>IF(MOD(C114,2)=0,"Мобилен","Закреплен")</f>
        <v>Закреплен</v>
      </c>
      <c r="B114" t="s">
        <v>22</v>
      </c>
      <c r="C114" s="11">
        <v>215</v>
      </c>
      <c r="D114" s="13" t="s">
        <v>158</v>
      </c>
      <c r="E114" t="s">
        <v>176</v>
      </c>
      <c r="F114" t="s">
        <v>10</v>
      </c>
      <c r="G114">
        <v>99</v>
      </c>
      <c r="H114" t="str">
        <f ca="1">OFFSET(База!I$1,G114,0)</f>
        <v/>
      </c>
      <c r="I114" t="s">
        <v>19</v>
      </c>
      <c r="P114">
        <f ca="1">IF(I114="",0,VLOOKUP(I114,База!K$2:L$12,2,0)+IF(J114&lt;&gt;"",VLOOKUP(J114,База!K$2:L$12,2,0),0)+OFFSET(База!O$2,K114,0)+(LEN(L114)-LEN(SUBSTITUTE(L114,База!T$2,"")))*База!U$2+(LEN(L114)-LEN(SUBSTITUTE(L114,База!T$3,"")))*База!U$3+(LEN(L114)-LEN(SUBSTITUTE(L114,База!T$4,"")))*База!U$4+(LEN(L114)-LEN(SUBSTITUTE(L114,База!T$5,"")))*База!U$5+(LEN(L114)-LEN(SUBSTITUTE(L114,База!T$6,"")))*База!U$6+IF(M114&lt;&gt;"",VLOOKUP(M114,База!Q$2:R$5,2,0),0)+IF(N114&lt;&gt;"",База!R$6,0))</f>
        <v>100</v>
      </c>
      <c r="Q114" s="1"/>
      <c r="R114" t="str">
        <f ca="1">IF(B114&lt;&gt;B113,"[br][u]"&amp;B114&amp;":"&amp;"[/u][br]","")&amp;TEXT(C114,"00#")&amp;" "&amp;IF((E114=База!D$2)+(E114=База!D$6),"[strike]","")&amp;D114&amp;IF(H114&lt;&gt;""," ("&amp;H114&amp;")","")&amp;". "&amp;F114&amp;". "&amp;IF((E114=База!D$2)+(E114=База!D$6),"[/strike]  "&amp;O114,IF(I114&lt;&gt;"",I114,"")&amp;IF(J114&lt;&gt;""," + "&amp;J114,"")&amp;IF(K114&lt;&gt;""," + Броня("&amp;K114&amp;")","")&amp;IF(L114&lt;&gt;""," + граната ("&amp;L114&amp;")","")&amp;IF(M114&lt;&gt;""," + "&amp;M114,"")&amp;IF(M114&lt;&gt;""," + Рация",""))</f>
        <v>215 Альфредо Идальго. Новобранец. Дробовик</v>
      </c>
    </row>
    <row r="115" spans="1:18" x14ac:dyDescent="0.25">
      <c r="A115" t="str">
        <f>IF(MOD(C115,2)=0,"Мобилен","Закреплен")</f>
        <v>Мобилен</v>
      </c>
      <c r="B115" t="s">
        <v>22</v>
      </c>
      <c r="C115" s="11">
        <v>216</v>
      </c>
      <c r="D115" s="13" t="s">
        <v>159</v>
      </c>
      <c r="E115" t="s">
        <v>176</v>
      </c>
      <c r="F115" t="s">
        <v>4</v>
      </c>
      <c r="G115">
        <v>99</v>
      </c>
      <c r="H115" t="str">
        <f ca="1">OFFSET(База!I$1,G115,0)</f>
        <v/>
      </c>
      <c r="I115" t="s">
        <v>19</v>
      </c>
      <c r="P115">
        <f ca="1">IF(I115="",0,VLOOKUP(I115,База!K$2:L$12,2,0)+IF(J115&lt;&gt;"",VLOOKUP(J115,База!K$2:L$12,2,0),0)+OFFSET(База!O$2,K115,0)+(LEN(L115)-LEN(SUBSTITUTE(L115,База!T$2,"")))*База!U$2+(LEN(L115)-LEN(SUBSTITUTE(L115,База!T$3,"")))*База!U$3+(LEN(L115)-LEN(SUBSTITUTE(L115,База!T$4,"")))*База!U$4+(LEN(L115)-LEN(SUBSTITUTE(L115,База!T$5,"")))*База!U$5+(LEN(L115)-LEN(SUBSTITUTE(L115,База!T$6,"")))*База!U$6+IF(M115&lt;&gt;"",VLOOKUP(M115,База!Q$2:R$5,2,0),0)+IF(N115&lt;&gt;"",База!R$6,0))</f>
        <v>100</v>
      </c>
      <c r="Q115" s="1"/>
      <c r="R115" t="str">
        <f ca="1">IF(B115&lt;&gt;B114,"[br][u]"&amp;B115&amp;":"&amp;"[/u][br]","")&amp;TEXT(C115,"00#")&amp;" "&amp;IF((E115=База!D$2)+(E115=База!D$6),"[strike]","")&amp;D115&amp;IF(H115&lt;&gt;""," ("&amp;H115&amp;")","")&amp;". "&amp;F115&amp;". "&amp;IF((E115=База!D$2)+(E115=База!D$6),"[/strike]  "&amp;O115,IF(I115&lt;&gt;"",I115,"")&amp;IF(J115&lt;&gt;""," + "&amp;J115,"")&amp;IF(K115&lt;&gt;""," + Броня("&amp;K115&amp;")","")&amp;IF(L115&lt;&gt;""," + граната ("&amp;L115&amp;")","")&amp;IF(M115&lt;&gt;""," + "&amp;M115,"")&amp;IF(M115&lt;&gt;""," + Рация",""))</f>
        <v>216 Эмилия Эскобар. Солдат. Дробовик</v>
      </c>
    </row>
    <row r="116" spans="1:18" x14ac:dyDescent="0.25">
      <c r="A116" t="str">
        <f>IF(MOD(C116,2)=0,"Мобилен","Закреплен")</f>
        <v>Закреплен</v>
      </c>
      <c r="B116" t="s">
        <v>22</v>
      </c>
      <c r="C116" s="11">
        <v>217</v>
      </c>
      <c r="D116" s="13" t="s">
        <v>160</v>
      </c>
      <c r="E116" t="s">
        <v>176</v>
      </c>
      <c r="F116" t="s">
        <v>10</v>
      </c>
      <c r="G116">
        <v>99</v>
      </c>
      <c r="H116" t="str">
        <f ca="1">OFFSET(База!I$1,G116,0)</f>
        <v/>
      </c>
      <c r="I116" t="s">
        <v>19</v>
      </c>
      <c r="P116">
        <f ca="1">IF(I116="",0,VLOOKUP(I116,База!K$2:L$12,2,0)+IF(J116&lt;&gt;"",VLOOKUP(J116,База!K$2:L$12,2,0),0)+OFFSET(База!O$2,K116,0)+(LEN(L116)-LEN(SUBSTITUTE(L116,База!T$2,"")))*База!U$2+(LEN(L116)-LEN(SUBSTITUTE(L116,База!T$3,"")))*База!U$3+(LEN(L116)-LEN(SUBSTITUTE(L116,База!T$4,"")))*База!U$4+(LEN(L116)-LEN(SUBSTITUTE(L116,База!T$5,"")))*База!U$5+(LEN(L116)-LEN(SUBSTITUTE(L116,База!T$6,"")))*База!U$6+IF(M116&lt;&gt;"",VLOOKUP(M116,База!Q$2:R$5,2,0),0)+IF(N116&lt;&gt;"",База!R$6,0))</f>
        <v>100</v>
      </c>
      <c r="Q116" s="1"/>
      <c r="R116" t="str">
        <f ca="1">IF(B116&lt;&gt;B115,"[br][u]"&amp;B116&amp;":"&amp;"[/u][br]","")&amp;TEXT(C116,"00#")&amp;" "&amp;IF((E116=База!D$2)+(E116=База!D$6),"[strike]","")&amp;D116&amp;IF(H116&lt;&gt;""," ("&amp;H116&amp;")","")&amp;". "&amp;F116&amp;". "&amp;IF((E116=База!D$2)+(E116=База!D$6),"[/strike]  "&amp;O116,IF(I116&lt;&gt;"",I116,"")&amp;IF(J116&lt;&gt;""," + "&amp;J116,"")&amp;IF(K116&lt;&gt;""," + Броня("&amp;K116&amp;")","")&amp;IF(L116&lt;&gt;""," + граната ("&amp;L116&amp;")","")&amp;IF(M116&lt;&gt;""," + "&amp;M116,"")&amp;IF(M116&lt;&gt;""," + Рация",""))</f>
        <v>217 Даниэль Рио. Новобранец. Дробовик</v>
      </c>
    </row>
    <row r="117" spans="1:18" x14ac:dyDescent="0.25">
      <c r="A117" t="str">
        <f>IF(MOD(C117,2)=0,"Мобилен","Закреплен")</f>
        <v>Мобилен</v>
      </c>
      <c r="B117" t="s">
        <v>22</v>
      </c>
      <c r="C117" s="11">
        <v>218</v>
      </c>
      <c r="D117" s="13" t="s">
        <v>161</v>
      </c>
      <c r="E117" t="s">
        <v>176</v>
      </c>
      <c r="F117" t="s">
        <v>10</v>
      </c>
      <c r="G117">
        <v>99</v>
      </c>
      <c r="H117" t="str">
        <f ca="1">OFFSET(База!I$1,G117,0)</f>
        <v/>
      </c>
      <c r="I117" t="s">
        <v>19</v>
      </c>
      <c r="P117">
        <f ca="1">IF(I117="",0,VLOOKUP(I117,База!K$2:L$12,2,0)+IF(J117&lt;&gt;"",VLOOKUP(J117,База!K$2:L$12,2,0),0)+OFFSET(База!O$2,K117,0)+(LEN(L117)-LEN(SUBSTITUTE(L117,База!T$2,"")))*База!U$2+(LEN(L117)-LEN(SUBSTITUTE(L117,База!T$3,"")))*База!U$3+(LEN(L117)-LEN(SUBSTITUTE(L117,База!T$4,"")))*База!U$4+(LEN(L117)-LEN(SUBSTITUTE(L117,База!T$5,"")))*База!U$5+(LEN(L117)-LEN(SUBSTITUTE(L117,База!T$6,"")))*База!U$6+IF(M117&lt;&gt;"",VLOOKUP(M117,База!Q$2:R$5,2,0),0)+IF(N117&lt;&gt;"",База!R$6,0))</f>
        <v>100</v>
      </c>
      <c r="Q117" s="1"/>
      <c r="R117" t="str">
        <f ca="1">IF(B117&lt;&gt;B116,"[br][u]"&amp;B117&amp;":"&amp;"[/u][br]","")&amp;TEXT(C117,"00#")&amp;" "&amp;IF((E117=База!D$2)+(E117=База!D$6),"[strike]","")&amp;D117&amp;IF(H117&lt;&gt;""," ("&amp;H117&amp;")","")&amp;". "&amp;F117&amp;". "&amp;IF((E117=База!D$2)+(E117=База!D$6),"[/strike]  "&amp;O117,IF(I117&lt;&gt;"",I117,"")&amp;IF(J117&lt;&gt;""," + "&amp;J117,"")&amp;IF(K117&lt;&gt;""," + Броня("&amp;K117&amp;")","")&amp;IF(L117&lt;&gt;""," + граната ("&amp;L117&amp;")","")&amp;IF(M117&lt;&gt;""," + "&amp;M117,"")&amp;IF(M117&lt;&gt;""," + Рация",""))</f>
        <v>218 Мартин Энрикес. Новобранец. Дробовик</v>
      </c>
    </row>
    <row r="118" spans="1:18" x14ac:dyDescent="0.25">
      <c r="A118" t="str">
        <f>IF(MOD(C118,2)=0,"Мобилен","Закреплен")</f>
        <v>Закреплен</v>
      </c>
      <c r="B118" t="s">
        <v>22</v>
      </c>
      <c r="C118" s="11">
        <v>219</v>
      </c>
      <c r="D118" s="13" t="s">
        <v>31</v>
      </c>
      <c r="E118" t="s">
        <v>176</v>
      </c>
      <c r="F118" t="s">
        <v>10</v>
      </c>
      <c r="G118">
        <v>99</v>
      </c>
      <c r="H118" t="str">
        <f ca="1">OFFSET(База!I$1,G118,0)</f>
        <v/>
      </c>
      <c r="I118" t="s">
        <v>19</v>
      </c>
      <c r="P118">
        <f ca="1">IF(I118="",0,VLOOKUP(I118,База!K$2:L$12,2,0)+IF(J118&lt;&gt;"",VLOOKUP(J118,База!K$2:L$12,2,0),0)+OFFSET(База!O$2,K118,0)+(LEN(L118)-LEN(SUBSTITUTE(L118,База!T$2,"")))*База!U$2+(LEN(L118)-LEN(SUBSTITUTE(L118,База!T$3,"")))*База!U$3+(LEN(L118)-LEN(SUBSTITUTE(L118,База!T$4,"")))*База!U$4+(LEN(L118)-LEN(SUBSTITUTE(L118,База!T$5,"")))*База!U$5+(LEN(L118)-LEN(SUBSTITUTE(L118,База!T$6,"")))*База!U$6+IF(M118&lt;&gt;"",VLOOKUP(M118,База!Q$2:R$5,2,0),0)+IF(N118&lt;&gt;"",База!R$6,0))</f>
        <v>100</v>
      </c>
      <c r="Q118" s="1"/>
      <c r="R118" t="str">
        <f ca="1">IF(B118&lt;&gt;B117,"[br][u]"&amp;B118&amp;":"&amp;"[/u][br]","")&amp;TEXT(C118,"00#")&amp;" "&amp;IF((E118=База!D$2)+(E118=База!D$6),"[strike]","")&amp;D118&amp;IF(H118&lt;&gt;""," ("&amp;H118&amp;")","")&amp;". "&amp;F118&amp;". "&amp;IF((E118=База!D$2)+(E118=База!D$6),"[/strike]  "&amp;O118,IF(I118&lt;&gt;"",I118,"")&amp;IF(J118&lt;&gt;""," + "&amp;J118,"")&amp;IF(K118&lt;&gt;""," + Броня("&amp;K118&amp;")","")&amp;IF(L118&lt;&gt;""," + граната ("&amp;L118&amp;")","")&amp;IF(M118&lt;&gt;""," + "&amp;M118,"")&amp;IF(M118&lt;&gt;""," + Рация",""))</f>
        <v>219 Григорио Оливарес. Новобранец. Дробовик</v>
      </c>
    </row>
    <row r="119" spans="1:18" x14ac:dyDescent="0.25">
      <c r="A119" t="str">
        <f>IF(MOD(C119,2)=0,"Мобилен","Закреплен")</f>
        <v>Мобилен</v>
      </c>
      <c r="B119" t="s">
        <v>22</v>
      </c>
      <c r="C119" s="11">
        <v>220</v>
      </c>
      <c r="D119" s="13" t="s">
        <v>32</v>
      </c>
      <c r="E119" t="s">
        <v>176</v>
      </c>
      <c r="F119" t="s">
        <v>4</v>
      </c>
      <c r="G119">
        <v>21</v>
      </c>
      <c r="H119" t="str">
        <f ca="1">OFFSET(База!I$1,G119,0)</f>
        <v>Мехвод</v>
      </c>
      <c r="I119" t="s">
        <v>182</v>
      </c>
      <c r="P119">
        <f ca="1">IF(I119="",0,VLOOKUP(I119,База!K$2:L$12,2,0)+IF(J119&lt;&gt;"",VLOOKUP(J119,База!K$2:L$12,2,0),0)+OFFSET(База!O$2,K119,0)+(LEN(L119)-LEN(SUBSTITUTE(L119,База!T$2,"")))*База!U$2+(LEN(L119)-LEN(SUBSTITUTE(L119,База!T$3,"")))*База!U$3+(LEN(L119)-LEN(SUBSTITUTE(L119,База!T$4,"")))*База!U$4+(LEN(L119)-LEN(SUBSTITUTE(L119,База!T$5,"")))*База!U$5+(LEN(L119)-LEN(SUBSTITUTE(L119,База!T$6,"")))*База!U$6+IF(M119&lt;&gt;"",VLOOKUP(M119,База!Q$2:R$5,2,0),0)+IF(N119&lt;&gt;"",База!R$6,0))</f>
        <v>100</v>
      </c>
      <c r="Q119" s="1"/>
      <c r="R119" t="str">
        <f ca="1">IF(B119&lt;&gt;B118,"[br][u]"&amp;B119&amp;":"&amp;"[/u][br]","")&amp;TEXT(C119,"00#")&amp;" "&amp;IF((E119=База!D$2)+(E119=База!D$6),"[strike]","")&amp;D119&amp;IF(H119&lt;&gt;""," ("&amp;H119&amp;")","")&amp;". "&amp;F119&amp;". "&amp;IF((E119=База!D$2)+(E119=База!D$6),"[/strike]  "&amp;O119,IF(I119&lt;&gt;"",I119,"")&amp;IF(J119&lt;&gt;""," + "&amp;J119,"")&amp;IF(K119&lt;&gt;""," + Броня("&amp;K119&amp;")","")&amp;IF(L119&lt;&gt;""," + граната ("&amp;L119&amp;")","")&amp;IF(M119&lt;&gt;""," + "&amp;M119,"")&amp;IF(M119&lt;&gt;""," + Рация",""))</f>
        <v>220 Хавьер Эрреро (Мехвод). Солдат. Пистолет</v>
      </c>
    </row>
    <row r="120" spans="1:18" x14ac:dyDescent="0.25">
      <c r="A120" t="str">
        <f>IF(MOD(C120,2)=0,"Мобилен","Закреплен")</f>
        <v>Закреплен</v>
      </c>
      <c r="B120" t="s">
        <v>22</v>
      </c>
      <c r="C120" s="11">
        <v>221</v>
      </c>
      <c r="D120" s="13" t="s">
        <v>33</v>
      </c>
      <c r="E120" t="s">
        <v>176</v>
      </c>
      <c r="F120" t="s">
        <v>10</v>
      </c>
      <c r="G120">
        <v>1</v>
      </c>
      <c r="H120" t="str">
        <f ca="1">OFFSET(База!I$1,G120,0)</f>
        <v>Медик</v>
      </c>
      <c r="I120" t="s">
        <v>182</v>
      </c>
      <c r="P120">
        <f ca="1">IF(I120="",0,VLOOKUP(I120,База!K$2:L$12,2,0)+IF(J120&lt;&gt;"",VLOOKUP(J120,База!K$2:L$12,2,0),0)+OFFSET(База!O$2,K120,0)+(LEN(L120)-LEN(SUBSTITUTE(L120,База!T$2,"")))*База!U$2+(LEN(L120)-LEN(SUBSTITUTE(L120,База!T$3,"")))*База!U$3+(LEN(L120)-LEN(SUBSTITUTE(L120,База!T$4,"")))*База!U$4+(LEN(L120)-LEN(SUBSTITUTE(L120,База!T$5,"")))*База!U$5+(LEN(L120)-LEN(SUBSTITUTE(L120,База!T$6,"")))*База!U$6+IF(M120&lt;&gt;"",VLOOKUP(M120,База!Q$2:R$5,2,0),0)+IF(N120&lt;&gt;"",База!R$6,0))</f>
        <v>100</v>
      </c>
      <c r="Q120" s="1"/>
      <c r="R120" t="str">
        <f ca="1">IF(B120&lt;&gt;B119,"[br][u]"&amp;B120&amp;":"&amp;"[/u][br]","")&amp;TEXT(C120,"00#")&amp;" "&amp;IF((E120=База!D$2)+(E120=База!D$6),"[strike]","")&amp;D120&amp;IF(H120&lt;&gt;""," ("&amp;H120&amp;")","")&amp;". "&amp;F120&amp;". "&amp;IF((E120=База!D$2)+(E120=База!D$6),"[/strike]  "&amp;O120,IF(I120&lt;&gt;"",I120,"")&amp;IF(J120&lt;&gt;""," + "&amp;J120,"")&amp;IF(K120&lt;&gt;""," + Броня("&amp;K120&amp;")","")&amp;IF(L120&lt;&gt;""," + граната ("&amp;L120&amp;")","")&amp;IF(M120&lt;&gt;""," + "&amp;M120,"")&amp;IF(M120&lt;&gt;""," + Рация",""))</f>
        <v>221 Ана Торрес (Медик). Новобранец. Пистолет</v>
      </c>
    </row>
    <row r="121" spans="1:18" x14ac:dyDescent="0.25">
      <c r="A121" t="str">
        <f>IF(MOD(C121,2)=0,"Мобилен","Закреплен")</f>
        <v>Мобилен</v>
      </c>
      <c r="B121" t="s">
        <v>22</v>
      </c>
      <c r="C121" s="11">
        <v>222</v>
      </c>
      <c r="D121" s="13" t="s">
        <v>34</v>
      </c>
      <c r="E121" t="s">
        <v>176</v>
      </c>
      <c r="F121" t="s">
        <v>4</v>
      </c>
      <c r="G121">
        <v>99</v>
      </c>
      <c r="H121" t="str">
        <f ca="1">OFFSET(База!I$1,G121,0)</f>
        <v/>
      </c>
      <c r="I121" t="s">
        <v>19</v>
      </c>
      <c r="P121">
        <f ca="1">IF(I121="",0,VLOOKUP(I121,База!K$2:L$12,2,0)+IF(J121&lt;&gt;"",VLOOKUP(J121,База!K$2:L$12,2,0),0)+OFFSET(База!O$2,K121,0)+(LEN(L121)-LEN(SUBSTITUTE(L121,База!T$2,"")))*База!U$2+(LEN(L121)-LEN(SUBSTITUTE(L121,База!T$3,"")))*База!U$3+(LEN(L121)-LEN(SUBSTITUTE(L121,База!T$4,"")))*База!U$4+(LEN(L121)-LEN(SUBSTITUTE(L121,База!T$5,"")))*База!U$5+(LEN(L121)-LEN(SUBSTITUTE(L121,База!T$6,"")))*База!U$6+IF(M121&lt;&gt;"",VLOOKUP(M121,База!Q$2:R$5,2,0),0)+IF(N121&lt;&gt;"",База!R$6,0))</f>
        <v>100</v>
      </c>
      <c r="Q121" s="1"/>
      <c r="R121" t="str">
        <f ca="1">IF(B121&lt;&gt;B120,"[br][u]"&amp;B121&amp;":"&amp;"[/u][br]","")&amp;TEXT(C121,"00#")&amp;" "&amp;IF((E121=База!D$2)+(E121=База!D$6),"[strike]","")&amp;D121&amp;IF(H121&lt;&gt;""," ("&amp;H121&amp;")","")&amp;". "&amp;F121&amp;". "&amp;IF((E121=База!D$2)+(E121=База!D$6),"[/strike]  "&amp;O121,IF(I121&lt;&gt;"",I121,"")&amp;IF(J121&lt;&gt;""," + "&amp;J121,"")&amp;IF(K121&lt;&gt;""," + Броня("&amp;K121&amp;")","")&amp;IF(L121&lt;&gt;""," + граната ("&amp;L121&amp;")","")&amp;IF(M121&lt;&gt;""," + "&amp;M121,"")&amp;IF(M121&lt;&gt;""," + Рация",""))</f>
        <v>222 Адольфо Падилья. Солдат. Дробовик</v>
      </c>
    </row>
    <row r="122" spans="1:18" x14ac:dyDescent="0.25">
      <c r="A122" t="str">
        <f>IF(MOD(C122,2)=0,"Мобилен","Закреплен")</f>
        <v>Закреплен</v>
      </c>
      <c r="B122" t="s">
        <v>22</v>
      </c>
      <c r="C122" s="11">
        <v>223</v>
      </c>
      <c r="D122" s="13" t="s">
        <v>35</v>
      </c>
      <c r="E122" t="s">
        <v>176</v>
      </c>
      <c r="F122" t="s">
        <v>10</v>
      </c>
      <c r="G122">
        <v>4</v>
      </c>
      <c r="H122" t="str">
        <f ca="1">OFFSET(База!I$1,G122,0)</f>
        <v>Санитар</v>
      </c>
      <c r="I122" t="s">
        <v>182</v>
      </c>
      <c r="P122">
        <f ca="1">IF(I122="",0,VLOOKUP(I122,База!K$2:L$12,2,0)+IF(J122&lt;&gt;"",VLOOKUP(J122,База!K$2:L$12,2,0),0)+OFFSET(База!O$2,K122,0)+(LEN(L122)-LEN(SUBSTITUTE(L122,База!T$2,"")))*База!U$2+(LEN(L122)-LEN(SUBSTITUTE(L122,База!T$3,"")))*База!U$3+(LEN(L122)-LEN(SUBSTITUTE(L122,База!T$4,"")))*База!U$4+(LEN(L122)-LEN(SUBSTITUTE(L122,База!T$5,"")))*База!U$5+(LEN(L122)-LEN(SUBSTITUTE(L122,База!T$6,"")))*База!U$6+IF(M122&lt;&gt;"",VLOOKUP(M122,База!Q$2:R$5,2,0),0)+IF(N122&lt;&gt;"",База!R$6,0))</f>
        <v>100</v>
      </c>
      <c r="Q122" s="1"/>
      <c r="R122" t="str">
        <f ca="1">IF(B122&lt;&gt;B121,"[br][u]"&amp;B122&amp;":"&amp;"[/u][br]","")&amp;TEXT(C122,"00#")&amp;" "&amp;IF((E122=База!D$2)+(E122=База!D$6),"[strike]","")&amp;D122&amp;IF(H122&lt;&gt;""," ("&amp;H122&amp;")","")&amp;". "&amp;F122&amp;". "&amp;IF((E122=База!D$2)+(E122=База!D$6),"[/strike]  "&amp;O122,IF(I122&lt;&gt;"",I122,"")&amp;IF(J122&lt;&gt;""," + "&amp;J122,"")&amp;IF(K122&lt;&gt;""," + Броня("&amp;K122&amp;")","")&amp;IF(L122&lt;&gt;""," + граната ("&amp;L122&amp;")","")&amp;IF(M122&lt;&gt;""," + "&amp;M122,"")&amp;IF(M122&lt;&gt;""," + Рация",""))</f>
        <v>223 Рафаэль Падилья (Санитар). Новобранец. Пистолет</v>
      </c>
    </row>
    <row r="123" spans="1:18" x14ac:dyDescent="0.25">
      <c r="A123" t="str">
        <f>IF(MOD(C123,2)=0,"Мобилен","Закреплен")</f>
        <v>Мобилен</v>
      </c>
      <c r="B123" t="s">
        <v>22</v>
      </c>
      <c r="C123" s="11">
        <v>224</v>
      </c>
      <c r="D123" s="13" t="s">
        <v>36</v>
      </c>
      <c r="E123" t="s">
        <v>176</v>
      </c>
      <c r="F123" t="s">
        <v>10</v>
      </c>
      <c r="G123">
        <v>99</v>
      </c>
      <c r="H123" t="str">
        <f ca="1">OFFSET(База!I$1,G123,0)</f>
        <v/>
      </c>
      <c r="I123" t="s">
        <v>19</v>
      </c>
      <c r="P123">
        <f ca="1">IF(I123="",0,VLOOKUP(I123,База!K$2:L$12,2,0)+IF(J123&lt;&gt;"",VLOOKUP(J123,База!K$2:L$12,2,0),0)+OFFSET(База!O$2,K123,0)+(LEN(L123)-LEN(SUBSTITUTE(L123,База!T$2,"")))*База!U$2+(LEN(L123)-LEN(SUBSTITUTE(L123,База!T$3,"")))*База!U$3+(LEN(L123)-LEN(SUBSTITUTE(L123,База!T$4,"")))*База!U$4+(LEN(L123)-LEN(SUBSTITUTE(L123,База!T$5,"")))*База!U$5+(LEN(L123)-LEN(SUBSTITUTE(L123,База!T$6,"")))*База!U$6+IF(M123&lt;&gt;"",VLOOKUP(M123,База!Q$2:R$5,2,0),0)+IF(N123&lt;&gt;"",База!R$6,0))</f>
        <v>100</v>
      </c>
      <c r="Q123" s="1"/>
      <c r="R123" t="str">
        <f ca="1">IF(B123&lt;&gt;B122,"[br][u]"&amp;B123&amp;":"&amp;"[/u][br]","")&amp;TEXT(C123,"00#")&amp;" "&amp;IF((E123=База!D$2)+(E123=База!D$6),"[strike]","")&amp;D123&amp;IF(H123&lt;&gt;""," ("&amp;H123&amp;")","")&amp;". "&amp;F123&amp;". "&amp;IF((E123=База!D$2)+(E123=База!D$6),"[/strike]  "&amp;O123,IF(I123&lt;&gt;"",I123,"")&amp;IF(J123&lt;&gt;""," + "&amp;J123,"")&amp;IF(K123&lt;&gt;""," + Броня("&amp;K123&amp;")","")&amp;IF(L123&lt;&gt;""," + граната ("&amp;L123&amp;")","")&amp;IF(M123&lt;&gt;""," + "&amp;M123,"")&amp;IF(M123&lt;&gt;""," + Рация",""))</f>
        <v>224 Григорио Кинтера. Новобранец. Дробовик</v>
      </c>
    </row>
    <row r="124" spans="1:18" x14ac:dyDescent="0.25">
      <c r="A124" t="str">
        <f>IF(MOD(C124,2)=0,"Мобилен","Закреплен")</f>
        <v>Закреплен</v>
      </c>
      <c r="B124" t="s">
        <v>22</v>
      </c>
      <c r="C124" s="11">
        <v>225</v>
      </c>
      <c r="D124" s="13" t="s">
        <v>37</v>
      </c>
      <c r="E124" t="s">
        <v>176</v>
      </c>
      <c r="F124" t="s">
        <v>10</v>
      </c>
      <c r="G124">
        <v>99</v>
      </c>
      <c r="H124" t="str">
        <f ca="1">OFFSET(База!I$1,G124,0)</f>
        <v/>
      </c>
      <c r="I124" t="s">
        <v>19</v>
      </c>
      <c r="P124">
        <f ca="1">IF(I124="",0,VLOOKUP(I124,База!K$2:L$12,2,0)+IF(J124&lt;&gt;"",VLOOKUP(J124,База!K$2:L$12,2,0),0)+OFFSET(База!O$2,K124,0)+(LEN(L124)-LEN(SUBSTITUTE(L124,База!T$2,"")))*База!U$2+(LEN(L124)-LEN(SUBSTITUTE(L124,База!T$3,"")))*База!U$3+(LEN(L124)-LEN(SUBSTITUTE(L124,База!T$4,"")))*База!U$4+(LEN(L124)-LEN(SUBSTITUTE(L124,База!T$5,"")))*База!U$5+(LEN(L124)-LEN(SUBSTITUTE(L124,База!T$6,"")))*База!U$6+IF(M124&lt;&gt;"",VLOOKUP(M124,База!Q$2:R$5,2,0),0)+IF(N124&lt;&gt;"",База!R$6,0))</f>
        <v>100</v>
      </c>
      <c r="Q124" s="1"/>
      <c r="R124" t="str">
        <f ca="1">IF(B124&lt;&gt;B123,"[br][u]"&amp;B124&amp;":"&amp;"[/u][br]","")&amp;TEXT(C124,"00#")&amp;" "&amp;IF((E124=База!D$2)+(E124=База!D$6),"[strike]","")&amp;D124&amp;IF(H124&lt;&gt;""," ("&amp;H124&amp;")","")&amp;". "&amp;F124&amp;". "&amp;IF((E124=База!D$2)+(E124=База!D$6),"[/strike]  "&amp;O124,IF(I124&lt;&gt;"",I124,"")&amp;IF(J124&lt;&gt;""," + "&amp;J124,"")&amp;IF(K124&lt;&gt;""," + Броня("&amp;K124&amp;")","")&amp;IF(L124&lt;&gt;""," + граната ("&amp;L124&amp;")","")&amp;IF(M124&lt;&gt;""," + "&amp;M124,"")&amp;IF(M124&lt;&gt;""," + Рация",""))</f>
        <v>225 Анхель Бласкес. Новобранец. Дробовик</v>
      </c>
    </row>
    <row r="125" spans="1:18" x14ac:dyDescent="0.25">
      <c r="A125" t="str">
        <f>IF(MOD(C125,2)=0,"Мобилен","Закреплен")</f>
        <v>Мобилен</v>
      </c>
      <c r="B125" t="s">
        <v>22</v>
      </c>
      <c r="C125" s="11">
        <v>226</v>
      </c>
      <c r="D125" s="13" t="s">
        <v>38</v>
      </c>
      <c r="E125" t="s">
        <v>176</v>
      </c>
      <c r="F125" t="s">
        <v>10</v>
      </c>
      <c r="G125">
        <v>28</v>
      </c>
      <c r="H125" t="str">
        <f ca="1">OFFSET(База!I$1,G125,0)</f>
        <v>Техник</v>
      </c>
      <c r="I125" t="s">
        <v>182</v>
      </c>
      <c r="P125">
        <f ca="1">IF(I125="",0,VLOOKUP(I125,База!K$2:L$12,2,0)+IF(J125&lt;&gt;"",VLOOKUP(J125,База!K$2:L$12,2,0),0)+OFFSET(База!O$2,K125,0)+(LEN(L125)-LEN(SUBSTITUTE(L125,База!T$2,"")))*База!U$2+(LEN(L125)-LEN(SUBSTITUTE(L125,База!T$3,"")))*База!U$3+(LEN(L125)-LEN(SUBSTITUTE(L125,База!T$4,"")))*База!U$4+(LEN(L125)-LEN(SUBSTITUTE(L125,База!T$5,"")))*База!U$5+(LEN(L125)-LEN(SUBSTITUTE(L125,База!T$6,"")))*База!U$6+IF(M125&lt;&gt;"",VLOOKUP(M125,База!Q$2:R$5,2,0),0)+IF(N125&lt;&gt;"",База!R$6,0))</f>
        <v>100</v>
      </c>
      <c r="Q125" s="1"/>
      <c r="R125" t="str">
        <f ca="1">IF(B125&lt;&gt;B124,"[br][u]"&amp;B125&amp;":"&amp;"[/u][br]","")&amp;TEXT(C125,"00#")&amp;" "&amp;IF((E125=База!D$2)+(E125=База!D$6),"[strike]","")&amp;D125&amp;IF(H125&lt;&gt;""," ("&amp;H125&amp;")","")&amp;". "&amp;F125&amp;". "&amp;IF((E125=База!D$2)+(E125=База!D$6),"[/strike]  "&amp;O125,IF(I125&lt;&gt;"",I125,"")&amp;IF(J125&lt;&gt;""," + "&amp;J125,"")&amp;IF(K125&lt;&gt;""," + Броня("&amp;K125&amp;")","")&amp;IF(L125&lt;&gt;""," + граната ("&amp;L125&amp;")","")&amp;IF(M125&lt;&gt;""," + "&amp;M125,"")&amp;IF(M125&lt;&gt;""," + Рация",""))</f>
        <v>226 Хосе Риверо (Техник). Новобранец. Пистолет</v>
      </c>
    </row>
    <row r="126" spans="1:18" x14ac:dyDescent="0.25">
      <c r="A126" t="str">
        <f>IF(MOD(C126,2)=0,"Мобилен","Закреплен")</f>
        <v>Закреплен</v>
      </c>
      <c r="B126" t="s">
        <v>22</v>
      </c>
      <c r="C126" s="11">
        <v>227</v>
      </c>
      <c r="D126" s="13" t="s">
        <v>39</v>
      </c>
      <c r="E126" t="s">
        <v>176</v>
      </c>
      <c r="F126" t="s">
        <v>10</v>
      </c>
      <c r="G126">
        <v>1</v>
      </c>
      <c r="H126" t="str">
        <f ca="1">OFFSET(База!I$1,G126,0)</f>
        <v>Медик</v>
      </c>
      <c r="I126" t="s">
        <v>182</v>
      </c>
      <c r="P126">
        <f ca="1">IF(I126="",0,VLOOKUP(I126,База!K$2:L$12,2,0)+IF(J126&lt;&gt;"",VLOOKUP(J126,База!K$2:L$12,2,0),0)+OFFSET(База!O$2,K126,0)+(LEN(L126)-LEN(SUBSTITUTE(L126,База!T$2,"")))*База!U$2+(LEN(L126)-LEN(SUBSTITUTE(L126,База!T$3,"")))*База!U$3+(LEN(L126)-LEN(SUBSTITUTE(L126,База!T$4,"")))*База!U$4+(LEN(L126)-LEN(SUBSTITUTE(L126,База!T$5,"")))*База!U$5+(LEN(L126)-LEN(SUBSTITUTE(L126,База!T$6,"")))*База!U$6+IF(M126&lt;&gt;"",VLOOKUP(M126,База!Q$2:R$5,2,0),0)+IF(N126&lt;&gt;"",База!R$6,0))</f>
        <v>100</v>
      </c>
      <c r="Q126" s="1"/>
      <c r="R126" t="str">
        <f ca="1">IF(B126&lt;&gt;B125,"[br][u]"&amp;B126&amp;":"&amp;"[/u][br]","")&amp;TEXT(C126,"00#")&amp;" "&amp;IF((E126=База!D$2)+(E126=База!D$6),"[strike]","")&amp;D126&amp;IF(H126&lt;&gt;""," ("&amp;H126&amp;")","")&amp;". "&amp;F126&amp;". "&amp;IF((E126=База!D$2)+(E126=База!D$6),"[/strike]  "&amp;O126,IF(I126&lt;&gt;"",I126,"")&amp;IF(J126&lt;&gt;""," + "&amp;J126,"")&amp;IF(K126&lt;&gt;""," + Броня("&amp;K126&amp;")","")&amp;IF(L126&lt;&gt;""," + граната ("&amp;L126&amp;")","")&amp;IF(M126&lt;&gt;""," + "&amp;M126,"")&amp;IF(M126&lt;&gt;""," + Рация",""))</f>
        <v>227 Марта Пласа (Медик). Новобранец. Пистолет</v>
      </c>
    </row>
    <row r="127" spans="1:18" x14ac:dyDescent="0.25">
      <c r="A127" t="str">
        <f>IF(MOD(C127,2)=0,"Мобилен","Закреплен")</f>
        <v>Мобилен</v>
      </c>
      <c r="B127" t="s">
        <v>22</v>
      </c>
      <c r="C127" s="11">
        <v>228</v>
      </c>
      <c r="D127" s="13" t="s">
        <v>40</v>
      </c>
      <c r="E127" t="s">
        <v>176</v>
      </c>
      <c r="F127" t="s">
        <v>10</v>
      </c>
      <c r="G127">
        <v>9</v>
      </c>
      <c r="H127" t="str">
        <f ca="1">OFFSET(База!I$1,G127,0)</f>
        <v>Разведчик</v>
      </c>
      <c r="I127" t="s">
        <v>19</v>
      </c>
      <c r="P127">
        <f ca="1">IF(I127="",0,VLOOKUP(I127,База!K$2:L$12,2,0)+IF(J127&lt;&gt;"",VLOOKUP(J127,База!K$2:L$12,2,0),0)+OFFSET(База!O$2,K127,0)+(LEN(L127)-LEN(SUBSTITUTE(L127,База!T$2,"")))*База!U$2+(LEN(L127)-LEN(SUBSTITUTE(L127,База!T$3,"")))*База!U$3+(LEN(L127)-LEN(SUBSTITUTE(L127,База!T$4,"")))*База!U$4+(LEN(L127)-LEN(SUBSTITUTE(L127,База!T$5,"")))*База!U$5+(LEN(L127)-LEN(SUBSTITUTE(L127,База!T$6,"")))*База!U$6+IF(M127&lt;&gt;"",VLOOKUP(M127,База!Q$2:R$5,2,0),0)+IF(N127&lt;&gt;"",База!R$6,0))</f>
        <v>100</v>
      </c>
      <c r="Q127" s="1"/>
      <c r="R127" t="str">
        <f ca="1">IF(B127&lt;&gt;B126,"[br][u]"&amp;B127&amp;":"&amp;"[/u][br]","")&amp;TEXT(C127,"00#")&amp;" "&amp;IF((E127=База!D$2)+(E127=База!D$6),"[strike]","")&amp;D127&amp;IF(H127&lt;&gt;""," ("&amp;H127&amp;")","")&amp;". "&amp;F127&amp;". "&amp;IF((E127=База!D$2)+(E127=База!D$6),"[/strike]  "&amp;O127,IF(I127&lt;&gt;"",I127,"")&amp;IF(J127&lt;&gt;""," + "&amp;J127,"")&amp;IF(K127&lt;&gt;""," + Броня("&amp;K127&amp;")","")&amp;IF(L127&lt;&gt;""," + граната ("&amp;L127&amp;")","")&amp;IF(M127&lt;&gt;""," + "&amp;M127,"")&amp;IF(M127&lt;&gt;""," + Рация",""))</f>
        <v>228 Бенито Пальма (Разведчик). Новобранец. Дробовик</v>
      </c>
    </row>
    <row r="128" spans="1:18" x14ac:dyDescent="0.25">
      <c r="A128" t="str">
        <f>IF(MOD(C128,2)=0,"Мобилен","Закреплен")</f>
        <v>Закреплен</v>
      </c>
      <c r="B128" t="s">
        <v>22</v>
      </c>
      <c r="C128" s="11">
        <v>229</v>
      </c>
      <c r="D128" s="13" t="s">
        <v>41</v>
      </c>
      <c r="E128" t="s">
        <v>176</v>
      </c>
      <c r="F128" t="s">
        <v>10</v>
      </c>
      <c r="G128">
        <v>31</v>
      </c>
      <c r="H128" t="str">
        <f ca="1">OFFSET(База!I$1,G128,0)</f>
        <v>Инструктор</v>
      </c>
      <c r="I128" t="s">
        <v>182</v>
      </c>
      <c r="P128">
        <f ca="1">IF(I128="",0,VLOOKUP(I128,База!K$2:L$12,2,0)+IF(J128&lt;&gt;"",VLOOKUP(J128,База!K$2:L$12,2,0),0)+OFFSET(База!O$2,K128,0)+(LEN(L128)-LEN(SUBSTITUTE(L128,База!T$2,"")))*База!U$2+(LEN(L128)-LEN(SUBSTITUTE(L128,База!T$3,"")))*База!U$3+(LEN(L128)-LEN(SUBSTITUTE(L128,База!T$4,"")))*База!U$4+(LEN(L128)-LEN(SUBSTITUTE(L128,База!T$5,"")))*База!U$5+(LEN(L128)-LEN(SUBSTITUTE(L128,База!T$6,"")))*База!U$6+IF(M128&lt;&gt;"",VLOOKUP(M128,База!Q$2:R$5,2,0),0)+IF(N128&lt;&gt;"",База!R$6,0))</f>
        <v>100</v>
      </c>
      <c r="Q128" s="1"/>
      <c r="R128" t="str">
        <f ca="1">IF(B128&lt;&gt;B127,"[br][u]"&amp;B128&amp;":"&amp;"[/u][br]","")&amp;TEXT(C128,"00#")&amp;" "&amp;IF((E128=База!D$2)+(E128=База!D$6),"[strike]","")&amp;D128&amp;IF(H128&lt;&gt;""," ("&amp;H128&amp;")","")&amp;". "&amp;F128&amp;". "&amp;IF((E128=База!D$2)+(E128=База!D$6),"[/strike]  "&amp;O128,IF(I128&lt;&gt;"",I128,"")&amp;IF(J128&lt;&gt;""," + "&amp;J128,"")&amp;IF(K128&lt;&gt;""," + Броня("&amp;K128&amp;")","")&amp;IF(L128&lt;&gt;""," + граната ("&amp;L128&amp;")","")&amp;IF(M128&lt;&gt;""," + "&amp;M128,"")&amp;IF(M128&lt;&gt;""," + Рация",""))</f>
        <v>229 Лоренсо Кастилья (Инструктор). Новобранец. Пистолет</v>
      </c>
    </row>
    <row r="129" spans="1:18" x14ac:dyDescent="0.25">
      <c r="A129" t="str">
        <f>IF(MOD(C129,2)=0,"Мобилен","Закреплен")</f>
        <v>Мобилен</v>
      </c>
      <c r="B129" t="s">
        <v>22</v>
      </c>
      <c r="C129" s="11">
        <v>230</v>
      </c>
      <c r="D129" s="13" t="s">
        <v>42</v>
      </c>
      <c r="E129" t="s">
        <v>176</v>
      </c>
      <c r="F129" t="s">
        <v>10</v>
      </c>
      <c r="G129">
        <v>9</v>
      </c>
      <c r="H129" t="str">
        <f ca="1">OFFSET(База!I$1,G129,0)</f>
        <v>Разведчик</v>
      </c>
      <c r="I129" t="s">
        <v>19</v>
      </c>
      <c r="P129">
        <f ca="1">IF(I129="",0,VLOOKUP(I129,База!K$2:L$12,2,0)+IF(J129&lt;&gt;"",VLOOKUP(J129,База!K$2:L$12,2,0),0)+OFFSET(База!O$2,K129,0)+(LEN(L129)-LEN(SUBSTITUTE(L129,База!T$2,"")))*База!U$2+(LEN(L129)-LEN(SUBSTITUTE(L129,База!T$3,"")))*База!U$3+(LEN(L129)-LEN(SUBSTITUTE(L129,База!T$4,"")))*База!U$4+(LEN(L129)-LEN(SUBSTITUTE(L129,База!T$5,"")))*База!U$5+(LEN(L129)-LEN(SUBSTITUTE(L129,База!T$6,"")))*База!U$6+IF(M129&lt;&gt;"",VLOOKUP(M129,База!Q$2:R$5,2,0),0)+IF(N129&lt;&gt;"",База!R$6,0))</f>
        <v>100</v>
      </c>
      <c r="Q129" s="1"/>
      <c r="R129" t="str">
        <f ca="1">IF(B129&lt;&gt;B128,"[br][u]"&amp;B129&amp;":"&amp;"[/u][br]","")&amp;TEXT(C129,"00#")&amp;" "&amp;IF((E129=База!D$2)+(E129=База!D$6),"[strike]","")&amp;D129&amp;IF(H129&lt;&gt;""," ("&amp;H129&amp;")","")&amp;". "&amp;F129&amp;". "&amp;IF((E129=База!D$2)+(E129=База!D$6),"[/strike]  "&amp;O129,IF(I129&lt;&gt;"",I129,"")&amp;IF(J129&lt;&gt;""," + "&amp;J129,"")&amp;IF(K129&lt;&gt;""," + Броня("&amp;K129&amp;")","")&amp;IF(L129&lt;&gt;""," + граната ("&amp;L129&amp;")","")&amp;IF(M129&lt;&gt;""," + "&amp;M129,"")&amp;IF(M129&lt;&gt;""," + Рация",""))</f>
        <v>230 Мария Кармен (Разведчик). Новобранец. Дробовик</v>
      </c>
    </row>
    <row r="130" spans="1:18" x14ac:dyDescent="0.25">
      <c r="A130" t="str">
        <f>IF(MOD(C130,2)=0,"Мобилен","Закреплен")</f>
        <v>Закреплен</v>
      </c>
      <c r="B130" t="s">
        <v>22</v>
      </c>
      <c r="C130" s="11">
        <v>231</v>
      </c>
      <c r="D130" s="13" t="s">
        <v>43</v>
      </c>
      <c r="E130" t="s">
        <v>176</v>
      </c>
      <c r="F130" t="s">
        <v>10</v>
      </c>
      <c r="G130">
        <v>31</v>
      </c>
      <c r="H130" t="str">
        <f ca="1">OFFSET(База!I$1,G130,0)</f>
        <v>Инструктор</v>
      </c>
      <c r="I130" t="s">
        <v>182</v>
      </c>
      <c r="P130">
        <f ca="1">IF(I130="",0,VLOOKUP(I130,База!K$2:L$12,2,0)+IF(J130&lt;&gt;"",VLOOKUP(J130,База!K$2:L$12,2,0),0)+OFFSET(База!O$2,K130,0)+(LEN(L130)-LEN(SUBSTITUTE(L130,База!T$2,"")))*База!U$2+(LEN(L130)-LEN(SUBSTITUTE(L130,База!T$3,"")))*База!U$3+(LEN(L130)-LEN(SUBSTITUTE(L130,База!T$4,"")))*База!U$4+(LEN(L130)-LEN(SUBSTITUTE(L130,База!T$5,"")))*База!U$5+(LEN(L130)-LEN(SUBSTITUTE(L130,База!T$6,"")))*База!U$6+IF(M130&lt;&gt;"",VLOOKUP(M130,База!Q$2:R$5,2,0),0)+IF(N130&lt;&gt;"",База!R$6,0))</f>
        <v>100</v>
      </c>
      <c r="Q130" s="1"/>
      <c r="R130" t="str">
        <f ca="1">IF(B130&lt;&gt;B129,"[br][u]"&amp;B130&amp;":"&amp;"[/u][br]","")&amp;TEXT(C130,"00#")&amp;" "&amp;IF((E130=База!D$2)+(E130=База!D$6),"[strike]","")&amp;D130&amp;IF(H130&lt;&gt;""," ("&amp;H130&amp;")","")&amp;". "&amp;F130&amp;". "&amp;IF((E130=База!D$2)+(E130=База!D$6),"[/strike]  "&amp;O130,IF(I130&lt;&gt;"",I130,"")&amp;IF(J130&lt;&gt;""," + "&amp;J130,"")&amp;IF(K130&lt;&gt;""," + Броня("&amp;K130&amp;")","")&amp;IF(L130&lt;&gt;""," + граната ("&amp;L130&amp;")","")&amp;IF(M130&lt;&gt;""," + "&amp;M130,"")&amp;IF(M130&lt;&gt;""," + Рация",""))</f>
        <v>231 Паула Мигелес (Инструктор). Новобранец. Пистолет</v>
      </c>
    </row>
    <row r="131" spans="1:18" x14ac:dyDescent="0.25">
      <c r="A131" t="str">
        <f>IF(MOD(C131,2)=0,"Мобилен","Закреплен")</f>
        <v>Мобилен</v>
      </c>
      <c r="B131" t="s">
        <v>22</v>
      </c>
      <c r="C131" s="11">
        <v>232</v>
      </c>
      <c r="D131" s="13" t="s">
        <v>24</v>
      </c>
      <c r="E131" t="s">
        <v>176</v>
      </c>
      <c r="F131" t="s">
        <v>4</v>
      </c>
      <c r="G131">
        <v>99</v>
      </c>
      <c r="H131" t="str">
        <f ca="1">OFFSET(База!I$1,G131,0)</f>
        <v/>
      </c>
      <c r="I131" t="s">
        <v>19</v>
      </c>
      <c r="P131">
        <f ca="1">IF(I131="",0,VLOOKUP(I131,База!K$2:L$12,2,0)+IF(J131&lt;&gt;"",VLOOKUP(J131,База!K$2:L$12,2,0),0)+OFFSET(База!O$2,K131,0)+(LEN(L131)-LEN(SUBSTITUTE(L131,База!T$2,"")))*База!U$2+(LEN(L131)-LEN(SUBSTITUTE(L131,База!T$3,"")))*База!U$3+(LEN(L131)-LEN(SUBSTITUTE(L131,База!T$4,"")))*База!U$4+(LEN(L131)-LEN(SUBSTITUTE(L131,База!T$5,"")))*База!U$5+(LEN(L131)-LEN(SUBSTITUTE(L131,База!T$6,"")))*База!U$6+IF(M131&lt;&gt;"",VLOOKUP(M131,База!Q$2:R$5,2,0),0)+IF(N131&lt;&gt;"",База!R$6,0))</f>
        <v>100</v>
      </c>
      <c r="Q131" s="1"/>
      <c r="R131" t="str">
        <f ca="1">IF(B131&lt;&gt;B130,"[br][u]"&amp;B131&amp;":"&amp;"[/u][br]","")&amp;TEXT(C131,"00#")&amp;" "&amp;IF((E131=База!D$2)+(E131=База!D$6),"[strike]","")&amp;D131&amp;IF(H131&lt;&gt;""," ("&amp;H131&amp;")","")&amp;". "&amp;F131&amp;". "&amp;IF((E131=База!D$2)+(E131=База!D$6),"[/strike]  "&amp;O131,IF(I131&lt;&gt;"",I131,"")&amp;IF(J131&lt;&gt;""," + "&amp;J131,"")&amp;IF(K131&lt;&gt;""," + Броня("&amp;K131&amp;")","")&amp;IF(L131&lt;&gt;""," + граната ("&amp;L131&amp;")","")&amp;IF(M131&lt;&gt;""," + "&amp;M131,"")&amp;IF(M131&lt;&gt;""," + Рация",""))</f>
        <v>232 Хосе Рамон. Солдат. Дробовик</v>
      </c>
    </row>
    <row r="132" spans="1:18" x14ac:dyDescent="0.25">
      <c r="A132" t="str">
        <f>IF(MOD(C132,2)=0,"Мобилен","Закреплен")</f>
        <v>Закреплен</v>
      </c>
      <c r="B132" t="s">
        <v>22</v>
      </c>
      <c r="C132" s="11">
        <v>233</v>
      </c>
      <c r="D132" s="13" t="s">
        <v>44</v>
      </c>
      <c r="E132" t="s">
        <v>176</v>
      </c>
      <c r="F132" t="s">
        <v>10</v>
      </c>
      <c r="G132">
        <v>99</v>
      </c>
      <c r="H132" t="str">
        <f ca="1">OFFSET(База!I$1,G132,0)</f>
        <v/>
      </c>
      <c r="I132" t="s">
        <v>19</v>
      </c>
      <c r="P132">
        <f ca="1">IF(I132="",0,VLOOKUP(I132,База!K$2:L$12,2,0)+IF(J132&lt;&gt;"",VLOOKUP(J132,База!K$2:L$12,2,0),0)+OFFSET(База!O$2,K132,0)+(LEN(L132)-LEN(SUBSTITUTE(L132,База!T$2,"")))*База!U$2+(LEN(L132)-LEN(SUBSTITUTE(L132,База!T$3,"")))*База!U$3+(LEN(L132)-LEN(SUBSTITUTE(L132,База!T$4,"")))*База!U$4+(LEN(L132)-LEN(SUBSTITUTE(L132,База!T$5,"")))*База!U$5+(LEN(L132)-LEN(SUBSTITUTE(L132,База!T$6,"")))*База!U$6+IF(M132&lt;&gt;"",VLOOKUP(M132,База!Q$2:R$5,2,0),0)+IF(N132&lt;&gt;"",База!R$6,0))</f>
        <v>100</v>
      </c>
      <c r="Q132" s="1"/>
      <c r="R132" t="str">
        <f ca="1">IF(B132&lt;&gt;B131,"[br][u]"&amp;B132&amp;":"&amp;"[/u][br]","")&amp;TEXT(C132,"00#")&amp;" "&amp;IF((E132=База!D$2)+(E132=База!D$6),"[strike]","")&amp;D132&amp;IF(H132&lt;&gt;""," ("&amp;H132&amp;")","")&amp;". "&amp;F132&amp;". "&amp;IF((E132=База!D$2)+(E132=База!D$6),"[/strike]  "&amp;O132,IF(I132&lt;&gt;"",I132,"")&amp;IF(J132&lt;&gt;""," + "&amp;J132,"")&amp;IF(K132&lt;&gt;""," + Броня("&amp;K132&amp;")","")&amp;IF(L132&lt;&gt;""," + граната ("&amp;L132&amp;")","")&amp;IF(M132&lt;&gt;""," + "&amp;M132,"")&amp;IF(M132&lt;&gt;""," + Рация",""))</f>
        <v>233 Кристиан Сантос. Новобранец. Дробовик</v>
      </c>
    </row>
    <row r="133" spans="1:18" x14ac:dyDescent="0.25">
      <c r="A133" t="str">
        <f>IF(MOD(C133,2)=0,"Мобилен","Закреплен")</f>
        <v>Мобилен</v>
      </c>
      <c r="B133" t="s">
        <v>22</v>
      </c>
      <c r="C133" s="11">
        <v>234</v>
      </c>
      <c r="D133" s="13" t="s">
        <v>51</v>
      </c>
      <c r="E133" t="s">
        <v>176</v>
      </c>
      <c r="F133" t="s">
        <v>10</v>
      </c>
      <c r="G133">
        <v>99</v>
      </c>
      <c r="H133" t="str">
        <f ca="1">OFFSET(База!I$1,G133,0)</f>
        <v/>
      </c>
      <c r="I133" t="s">
        <v>19</v>
      </c>
      <c r="P133">
        <f ca="1">IF(I133="",0,VLOOKUP(I133,База!K$2:L$12,2,0)+IF(J133&lt;&gt;"",VLOOKUP(J133,База!K$2:L$12,2,0),0)+OFFSET(База!O$2,K133,0)+(LEN(L133)-LEN(SUBSTITUTE(L133,База!T$2,"")))*База!U$2+(LEN(L133)-LEN(SUBSTITUTE(L133,База!T$3,"")))*База!U$3+(LEN(L133)-LEN(SUBSTITUTE(L133,База!T$4,"")))*База!U$4+(LEN(L133)-LEN(SUBSTITUTE(L133,База!T$5,"")))*База!U$5+(LEN(L133)-LEN(SUBSTITUTE(L133,База!T$6,"")))*База!U$6+IF(M133&lt;&gt;"",VLOOKUP(M133,База!Q$2:R$5,2,0),0)+IF(N133&lt;&gt;"",База!R$6,0))</f>
        <v>100</v>
      </c>
      <c r="Q133" s="1"/>
      <c r="R133" t="str">
        <f ca="1">IF(B133&lt;&gt;B132,"[br][u]"&amp;B133&amp;":"&amp;"[/u][br]","")&amp;TEXT(C133,"00#")&amp;" "&amp;IF((E133=База!D$2)+(E133=База!D$6),"[strike]","")&amp;D133&amp;IF(H133&lt;&gt;""," ("&amp;H133&amp;")","")&amp;". "&amp;F133&amp;". "&amp;IF((E133=База!D$2)+(E133=База!D$6),"[/strike]  "&amp;O133,IF(I133&lt;&gt;"",I133,"")&amp;IF(J133&lt;&gt;""," + "&amp;J133,"")&amp;IF(K133&lt;&gt;""," + Броня("&amp;K133&amp;")","")&amp;IF(L133&lt;&gt;""," + граната ("&amp;L133&amp;")","")&amp;IF(M133&lt;&gt;""," + "&amp;M133,"")&amp;IF(M133&lt;&gt;""," + Рация",""))</f>
        <v>234 Мигель де Рио. Новобранец. Дробовик</v>
      </c>
    </row>
    <row r="134" spans="1:18" x14ac:dyDescent="0.25">
      <c r="A134" t="str">
        <f>IF(MOD(C134,2)=0,"Мобилен","Закреплен")</f>
        <v>Закреплен</v>
      </c>
      <c r="B134" t="s">
        <v>22</v>
      </c>
      <c r="C134" s="11">
        <v>235</v>
      </c>
      <c r="D134" s="13" t="s">
        <v>52</v>
      </c>
      <c r="E134" t="s">
        <v>176</v>
      </c>
      <c r="F134" t="s">
        <v>10</v>
      </c>
      <c r="G134">
        <v>16</v>
      </c>
      <c r="H134" t="str">
        <f ca="1">OFFSET(База!I$1,G134,0)</f>
        <v>Снайпер</v>
      </c>
      <c r="I134" t="s">
        <v>19</v>
      </c>
      <c r="P134">
        <f ca="1">IF(I134="",0,VLOOKUP(I134,База!K$2:L$12,2,0)+IF(J134&lt;&gt;"",VLOOKUP(J134,База!K$2:L$12,2,0),0)+OFFSET(База!O$2,K134,0)+(LEN(L134)-LEN(SUBSTITUTE(L134,База!T$2,"")))*База!U$2+(LEN(L134)-LEN(SUBSTITUTE(L134,База!T$3,"")))*База!U$3+(LEN(L134)-LEN(SUBSTITUTE(L134,База!T$4,"")))*База!U$4+(LEN(L134)-LEN(SUBSTITUTE(L134,База!T$5,"")))*База!U$5+(LEN(L134)-LEN(SUBSTITUTE(L134,База!T$6,"")))*База!U$6+IF(M134&lt;&gt;"",VLOOKUP(M134,База!Q$2:R$5,2,0),0)+IF(N134&lt;&gt;"",База!R$6,0))</f>
        <v>100</v>
      </c>
      <c r="Q134" s="1"/>
      <c r="R134" t="str">
        <f ca="1">IF(B134&lt;&gt;B133,"[br][u]"&amp;B134&amp;":"&amp;"[/u][br]","")&amp;TEXT(C134,"00#")&amp;" "&amp;IF((E134=База!D$2)+(E134=База!D$6),"[strike]","")&amp;D134&amp;IF(H134&lt;&gt;""," ("&amp;H134&amp;")","")&amp;". "&amp;F134&amp;". "&amp;IF((E134=База!D$2)+(E134=База!D$6),"[/strike]  "&amp;O134,IF(I134&lt;&gt;"",I134,"")&amp;IF(J134&lt;&gt;""," + "&amp;J134,"")&amp;IF(K134&lt;&gt;""," + Броня("&amp;K134&amp;")","")&amp;IF(L134&lt;&gt;""," + граната ("&amp;L134&amp;")","")&amp;IF(M134&lt;&gt;""," + "&amp;M134,"")&amp;IF(M134&lt;&gt;""," + Рация",""))</f>
        <v>235 Фелиса Прадо (Снайпер). Новобранец. Дробовик</v>
      </c>
    </row>
    <row r="135" spans="1:18" x14ac:dyDescent="0.25">
      <c r="A135" t="str">
        <f>IF(MOD(C135,2)=0,"Мобилен","Закреплен")</f>
        <v>Мобилен</v>
      </c>
      <c r="B135" t="s">
        <v>22</v>
      </c>
      <c r="C135" s="11">
        <v>236</v>
      </c>
      <c r="D135" s="13" t="s">
        <v>53</v>
      </c>
      <c r="E135" t="s">
        <v>176</v>
      </c>
      <c r="F135" t="s">
        <v>4</v>
      </c>
      <c r="G135">
        <v>99</v>
      </c>
      <c r="H135" t="str">
        <f ca="1">OFFSET(База!I$1,G135,0)</f>
        <v/>
      </c>
      <c r="I135" t="s">
        <v>19</v>
      </c>
      <c r="P135">
        <f ca="1">IF(I135="",0,VLOOKUP(I135,База!K$2:L$12,2,0)+IF(J135&lt;&gt;"",VLOOKUP(J135,База!K$2:L$12,2,0),0)+OFFSET(База!O$2,K135,0)+(LEN(L135)-LEN(SUBSTITUTE(L135,База!T$2,"")))*База!U$2+(LEN(L135)-LEN(SUBSTITUTE(L135,База!T$3,"")))*База!U$3+(LEN(L135)-LEN(SUBSTITUTE(L135,База!T$4,"")))*База!U$4+(LEN(L135)-LEN(SUBSTITUTE(L135,База!T$5,"")))*База!U$5+(LEN(L135)-LEN(SUBSTITUTE(L135,База!T$6,"")))*База!U$6+IF(M135&lt;&gt;"",VLOOKUP(M135,База!Q$2:R$5,2,0),0)+IF(N135&lt;&gt;"",База!R$6,0))</f>
        <v>100</v>
      </c>
      <c r="Q135" s="1"/>
      <c r="R135" t="str">
        <f ca="1">IF(B135&lt;&gt;B134,"[br][u]"&amp;B135&amp;":"&amp;"[/u][br]","")&amp;TEXT(C135,"00#")&amp;" "&amp;IF((E135=База!D$2)+(E135=База!D$6),"[strike]","")&amp;D135&amp;IF(H135&lt;&gt;""," ("&amp;H135&amp;")","")&amp;". "&amp;F135&amp;". "&amp;IF((E135=База!D$2)+(E135=База!D$6),"[/strike]  "&amp;O135,IF(I135&lt;&gt;"",I135,"")&amp;IF(J135&lt;&gt;""," + "&amp;J135,"")&amp;IF(K135&lt;&gt;""," + Броня("&amp;K135&amp;")","")&amp;IF(L135&lt;&gt;""," + граната ("&amp;L135&amp;")","")&amp;IF(M135&lt;&gt;""," + "&amp;M135,"")&amp;IF(M135&lt;&gt;""," + Рация",""))</f>
        <v>236 Мигель Кабальеро. Солдат. Дробовик</v>
      </c>
    </row>
    <row r="136" spans="1:18" x14ac:dyDescent="0.25">
      <c r="A136" t="str">
        <f>IF(MOD(C136,2)=0,"Мобилен","Закреплен")</f>
        <v>Закреплен</v>
      </c>
      <c r="B136" t="s">
        <v>22</v>
      </c>
      <c r="C136" s="11">
        <v>237</v>
      </c>
      <c r="D136" s="13" t="s">
        <v>54</v>
      </c>
      <c r="E136" t="s">
        <v>176</v>
      </c>
      <c r="F136" t="s">
        <v>10</v>
      </c>
      <c r="G136">
        <v>26</v>
      </c>
      <c r="H136" t="str">
        <f ca="1">OFFSET(База!I$1,G136,0)</f>
        <v>Инженер</v>
      </c>
      <c r="I136" t="s">
        <v>182</v>
      </c>
      <c r="P136">
        <f ca="1">IF(I136="",0,VLOOKUP(I136,База!K$2:L$12,2,0)+IF(J136&lt;&gt;"",VLOOKUP(J136,База!K$2:L$12,2,0),0)+OFFSET(База!O$2,K136,0)+(LEN(L136)-LEN(SUBSTITUTE(L136,База!T$2,"")))*База!U$2+(LEN(L136)-LEN(SUBSTITUTE(L136,База!T$3,"")))*База!U$3+(LEN(L136)-LEN(SUBSTITUTE(L136,База!T$4,"")))*База!U$4+(LEN(L136)-LEN(SUBSTITUTE(L136,База!T$5,"")))*База!U$5+(LEN(L136)-LEN(SUBSTITUTE(L136,База!T$6,"")))*База!U$6+IF(M136&lt;&gt;"",VLOOKUP(M136,База!Q$2:R$5,2,0),0)+IF(N136&lt;&gt;"",База!R$6,0))</f>
        <v>100</v>
      </c>
      <c r="Q136" s="1"/>
      <c r="R136" t="str">
        <f ca="1">IF(B136&lt;&gt;B135,"[br][u]"&amp;B136&amp;":"&amp;"[/u][br]","")&amp;TEXT(C136,"00#")&amp;" "&amp;IF((E136=База!D$2)+(E136=База!D$6),"[strike]","")&amp;D136&amp;IF(H136&lt;&gt;""," ("&amp;H136&amp;")","")&amp;". "&amp;F136&amp;". "&amp;IF((E136=База!D$2)+(E136=База!D$6),"[/strike]  "&amp;O136,IF(I136&lt;&gt;"",I136,"")&amp;IF(J136&lt;&gt;""," + "&amp;J136,"")&amp;IF(K136&lt;&gt;""," + Броня("&amp;K136&amp;")","")&amp;IF(L136&lt;&gt;""," + граната ("&amp;L136&amp;")","")&amp;IF(M136&lt;&gt;""," + "&amp;M136,"")&amp;IF(M136&lt;&gt;""," + Рация",""))</f>
        <v>237 Сальвадор Рубио (Инженер). Новобранец. Пистолет</v>
      </c>
    </row>
    <row r="137" spans="1:18" x14ac:dyDescent="0.25">
      <c r="A137" t="str">
        <f>IF(MOD(C137,2)=0,"Мобилен","Закреплен")</f>
        <v>Мобилен</v>
      </c>
      <c r="B137" t="s">
        <v>22</v>
      </c>
      <c r="C137" s="11">
        <v>238</v>
      </c>
      <c r="D137" s="13" t="s">
        <v>55</v>
      </c>
      <c r="E137" t="s">
        <v>176</v>
      </c>
      <c r="F137" t="s">
        <v>10</v>
      </c>
      <c r="G137">
        <v>99</v>
      </c>
      <c r="H137" t="str">
        <f ca="1">OFFSET(База!I$1,G137,0)</f>
        <v/>
      </c>
      <c r="I137" t="s">
        <v>19</v>
      </c>
      <c r="P137">
        <f ca="1">IF(I137="",0,VLOOKUP(I137,База!K$2:L$12,2,0)+IF(J137&lt;&gt;"",VLOOKUP(J137,База!K$2:L$12,2,0),0)+OFFSET(База!O$2,K137,0)+(LEN(L137)-LEN(SUBSTITUTE(L137,База!T$2,"")))*База!U$2+(LEN(L137)-LEN(SUBSTITUTE(L137,База!T$3,"")))*База!U$3+(LEN(L137)-LEN(SUBSTITUTE(L137,База!T$4,"")))*База!U$4+(LEN(L137)-LEN(SUBSTITUTE(L137,База!T$5,"")))*База!U$5+(LEN(L137)-LEN(SUBSTITUTE(L137,База!T$6,"")))*База!U$6+IF(M137&lt;&gt;"",VLOOKUP(M137,База!Q$2:R$5,2,0),0)+IF(N137&lt;&gt;"",База!R$6,0))</f>
        <v>100</v>
      </c>
      <c r="Q137" s="1"/>
      <c r="R137" t="str">
        <f ca="1">IF(B137&lt;&gt;B136,"[br][u]"&amp;B137&amp;":"&amp;"[/u][br]","")&amp;TEXT(C137,"00#")&amp;" "&amp;IF((E137=База!D$2)+(E137=База!D$6),"[strike]","")&amp;D137&amp;IF(H137&lt;&gt;""," ("&amp;H137&amp;")","")&amp;". "&amp;F137&amp;". "&amp;IF((E137=База!D$2)+(E137=База!D$6),"[/strike]  "&amp;O137,IF(I137&lt;&gt;"",I137,"")&amp;IF(J137&lt;&gt;""," + "&amp;J137,"")&amp;IF(K137&lt;&gt;""," + Броня("&amp;K137&amp;")","")&amp;IF(L137&lt;&gt;""," + граната ("&amp;L137&amp;")","")&amp;IF(M137&lt;&gt;""," + "&amp;M137,"")&amp;IF(M137&lt;&gt;""," + Рация",""))</f>
        <v>238 Даниэль Лопес. Новобранец. Дробовик</v>
      </c>
    </row>
    <row r="138" spans="1:18" x14ac:dyDescent="0.25">
      <c r="A138" t="str">
        <f>IF(MOD(C138,2)=0,"Мобилен","Закреплен")</f>
        <v>Закреплен</v>
      </c>
      <c r="B138" t="s">
        <v>22</v>
      </c>
      <c r="C138" s="11">
        <v>239</v>
      </c>
      <c r="D138" s="13" t="s">
        <v>56</v>
      </c>
      <c r="E138" t="s">
        <v>176</v>
      </c>
      <c r="F138" t="s">
        <v>10</v>
      </c>
      <c r="G138">
        <v>99</v>
      </c>
      <c r="H138" t="str">
        <f ca="1">OFFSET(База!I$1,G138,0)</f>
        <v/>
      </c>
      <c r="I138" t="s">
        <v>19</v>
      </c>
      <c r="P138">
        <f ca="1">IF(I138="",0,VLOOKUP(I138,База!K$2:L$12,2,0)+IF(J138&lt;&gt;"",VLOOKUP(J138,База!K$2:L$12,2,0),0)+OFFSET(База!O$2,K138,0)+(LEN(L138)-LEN(SUBSTITUTE(L138,База!T$2,"")))*База!U$2+(LEN(L138)-LEN(SUBSTITUTE(L138,База!T$3,"")))*База!U$3+(LEN(L138)-LEN(SUBSTITUTE(L138,База!T$4,"")))*База!U$4+(LEN(L138)-LEN(SUBSTITUTE(L138,База!T$5,"")))*База!U$5+(LEN(L138)-LEN(SUBSTITUTE(L138,База!T$6,"")))*База!U$6+IF(M138&lt;&gt;"",VLOOKUP(M138,База!Q$2:R$5,2,0),0)+IF(N138&lt;&gt;"",База!R$6,0))</f>
        <v>100</v>
      </c>
      <c r="Q138" s="1"/>
      <c r="R138" t="str">
        <f ca="1">IF(B138&lt;&gt;B137,"[br][u]"&amp;B138&amp;":"&amp;"[/u][br]","")&amp;TEXT(C138,"00#")&amp;" "&amp;IF((E138=База!D$2)+(E138=База!D$6),"[strike]","")&amp;D138&amp;IF(H138&lt;&gt;""," ("&amp;H138&amp;")","")&amp;". "&amp;F138&amp;". "&amp;IF((E138=База!D$2)+(E138=База!D$6),"[/strike]  "&amp;O138,IF(I138&lt;&gt;"",I138,"")&amp;IF(J138&lt;&gt;""," + "&amp;J138,"")&amp;IF(K138&lt;&gt;""," + Броня("&amp;K138&amp;")","")&amp;IF(L138&lt;&gt;""," + граната ("&amp;L138&amp;")","")&amp;IF(M138&lt;&gt;""," + "&amp;M138,"")&amp;IF(M138&lt;&gt;""," + Рация",""))</f>
        <v>239 Мигель Серрано. Новобранец. Дробовик</v>
      </c>
    </row>
    <row r="139" spans="1:18" x14ac:dyDescent="0.25">
      <c r="A139" t="str">
        <f>IF(MOD(C139,2)=0,"Мобилен","Закреплен")</f>
        <v>Мобилен</v>
      </c>
      <c r="B139" t="s">
        <v>22</v>
      </c>
      <c r="C139" s="11">
        <v>240</v>
      </c>
      <c r="D139" s="13" t="s">
        <v>57</v>
      </c>
      <c r="E139" t="s">
        <v>176</v>
      </c>
      <c r="F139" t="s">
        <v>10</v>
      </c>
      <c r="G139">
        <v>99</v>
      </c>
      <c r="H139" t="str">
        <f ca="1">OFFSET(База!I$1,G139,0)</f>
        <v/>
      </c>
      <c r="I139" t="s">
        <v>19</v>
      </c>
      <c r="P139">
        <f ca="1">IF(I139="",0,VLOOKUP(I139,База!K$2:L$12,2,0)+IF(J139&lt;&gt;"",VLOOKUP(J139,База!K$2:L$12,2,0),0)+OFFSET(База!O$2,K139,0)+(LEN(L139)-LEN(SUBSTITUTE(L139,База!T$2,"")))*База!U$2+(LEN(L139)-LEN(SUBSTITUTE(L139,База!T$3,"")))*База!U$3+(LEN(L139)-LEN(SUBSTITUTE(L139,База!T$4,"")))*База!U$4+(LEN(L139)-LEN(SUBSTITUTE(L139,База!T$5,"")))*База!U$5+(LEN(L139)-LEN(SUBSTITUTE(L139,База!T$6,"")))*База!U$6+IF(M139&lt;&gt;"",VLOOKUP(M139,База!Q$2:R$5,2,0),0)+IF(N139&lt;&gt;"",База!R$6,0))</f>
        <v>100</v>
      </c>
      <c r="Q139" s="1"/>
      <c r="R139" t="str">
        <f ca="1">IF(B139&lt;&gt;B138,"[br][u]"&amp;B139&amp;":"&amp;"[/u][br]","")&amp;TEXT(C139,"00#")&amp;" "&amp;IF((E139=База!D$2)+(E139=База!D$6),"[strike]","")&amp;D139&amp;IF(H139&lt;&gt;""," ("&amp;H139&amp;")","")&amp;". "&amp;F139&amp;". "&amp;IF((E139=База!D$2)+(E139=База!D$6),"[/strike]  "&amp;O139,IF(I139&lt;&gt;"",I139,"")&amp;IF(J139&lt;&gt;""," + "&amp;J139,"")&amp;IF(K139&lt;&gt;""," + Броня("&amp;K139&amp;")","")&amp;IF(L139&lt;&gt;""," + граната ("&amp;L139&amp;")","")&amp;IF(M139&lt;&gt;""," + "&amp;M139,"")&amp;IF(M139&lt;&gt;""," + Рация",""))</f>
        <v>240 Мануэла Мантео. Новобранец. Дробовик</v>
      </c>
    </row>
    <row r="140" spans="1:18" x14ac:dyDescent="0.25">
      <c r="A140" t="str">
        <f>IF(MOD(C140,2)=0,"Мобилен","Закреплен")</f>
        <v>Закреплен</v>
      </c>
      <c r="B140" t="s">
        <v>22</v>
      </c>
      <c r="C140" s="11">
        <v>241</v>
      </c>
      <c r="D140" s="13" t="s">
        <v>58</v>
      </c>
      <c r="E140" t="s">
        <v>176</v>
      </c>
      <c r="F140" t="s">
        <v>10</v>
      </c>
      <c r="G140">
        <v>99</v>
      </c>
      <c r="H140" t="str">
        <f ca="1">OFFSET(База!I$1,G140,0)</f>
        <v/>
      </c>
      <c r="I140" t="s">
        <v>19</v>
      </c>
      <c r="P140">
        <f ca="1">IF(I140="",0,VLOOKUP(I140,База!K$2:L$12,2,0)+IF(J140&lt;&gt;"",VLOOKUP(J140,База!K$2:L$12,2,0),0)+OFFSET(База!O$2,K140,0)+(LEN(L140)-LEN(SUBSTITUTE(L140,База!T$2,"")))*База!U$2+(LEN(L140)-LEN(SUBSTITUTE(L140,База!T$3,"")))*База!U$3+(LEN(L140)-LEN(SUBSTITUTE(L140,База!T$4,"")))*База!U$4+(LEN(L140)-LEN(SUBSTITUTE(L140,База!T$5,"")))*База!U$5+(LEN(L140)-LEN(SUBSTITUTE(L140,База!T$6,"")))*База!U$6+IF(M140&lt;&gt;"",VLOOKUP(M140,База!Q$2:R$5,2,0),0)+IF(N140&lt;&gt;"",База!R$6,0))</f>
        <v>100</v>
      </c>
      <c r="Q140" s="1"/>
      <c r="R140" t="str">
        <f ca="1">IF(B140&lt;&gt;B139,"[br][u]"&amp;B140&amp;":"&amp;"[/u][br]","")&amp;TEXT(C140,"00#")&amp;" "&amp;IF((E140=База!D$2)+(E140=База!D$6),"[strike]","")&amp;D140&amp;IF(H140&lt;&gt;""," ("&amp;H140&amp;")","")&amp;". "&amp;F140&amp;". "&amp;IF((E140=База!D$2)+(E140=База!D$6),"[/strike]  "&amp;O140,IF(I140&lt;&gt;"",I140,"")&amp;IF(J140&lt;&gt;""," + "&amp;J140,"")&amp;IF(K140&lt;&gt;""," + Броня("&amp;K140&amp;")","")&amp;IF(L140&lt;&gt;""," + граната ("&amp;L140&amp;")","")&amp;IF(M140&lt;&gt;""," + "&amp;M140,"")&amp;IF(M140&lt;&gt;""," + Рация",""))</f>
        <v>241 Томас Коммачо. Новобранец. Дробовик</v>
      </c>
    </row>
    <row r="141" spans="1:18" x14ac:dyDescent="0.25">
      <c r="A141" t="str">
        <f>IF(MOD(C141,2)=0,"Мобилен","Закреплен")</f>
        <v>Мобилен</v>
      </c>
      <c r="B141" t="s">
        <v>22</v>
      </c>
      <c r="C141" s="11">
        <v>242</v>
      </c>
      <c r="D141" s="13" t="s">
        <v>59</v>
      </c>
      <c r="E141" t="s">
        <v>176</v>
      </c>
      <c r="F141" t="s">
        <v>4</v>
      </c>
      <c r="G141">
        <v>4</v>
      </c>
      <c r="H141" t="str">
        <f ca="1">OFFSET(База!I$1,G141,0)</f>
        <v>Санитар</v>
      </c>
      <c r="I141" t="s">
        <v>182</v>
      </c>
      <c r="P141">
        <f ca="1">IF(I141="",0,VLOOKUP(I141,База!K$2:L$12,2,0)+IF(J141&lt;&gt;"",VLOOKUP(J141,База!K$2:L$12,2,0),0)+OFFSET(База!O$2,K141,0)+(LEN(L141)-LEN(SUBSTITUTE(L141,База!T$2,"")))*База!U$2+(LEN(L141)-LEN(SUBSTITUTE(L141,База!T$3,"")))*База!U$3+(LEN(L141)-LEN(SUBSTITUTE(L141,База!T$4,"")))*База!U$4+(LEN(L141)-LEN(SUBSTITUTE(L141,База!T$5,"")))*База!U$5+(LEN(L141)-LEN(SUBSTITUTE(L141,База!T$6,"")))*База!U$6+IF(M141&lt;&gt;"",VLOOKUP(M141,База!Q$2:R$5,2,0),0)+IF(N141&lt;&gt;"",База!R$6,0))</f>
        <v>100</v>
      </c>
      <c r="Q141" s="1"/>
      <c r="R141" t="str">
        <f ca="1">IF(B141&lt;&gt;B140,"[br][u]"&amp;B141&amp;":"&amp;"[/u][br]","")&amp;TEXT(C141,"00#")&amp;" "&amp;IF((E141=База!D$2)+(E141=База!D$6),"[strike]","")&amp;D141&amp;IF(H141&lt;&gt;""," ("&amp;H141&amp;")","")&amp;". "&amp;F141&amp;". "&amp;IF((E141=База!D$2)+(E141=База!D$6),"[/strike]  "&amp;O141,IF(I141&lt;&gt;"",I141,"")&amp;IF(J141&lt;&gt;""," + "&amp;J141,"")&amp;IF(K141&lt;&gt;""," + Броня("&amp;K141&amp;")","")&amp;IF(L141&lt;&gt;""," + граната ("&amp;L141&amp;")","")&amp;IF(M141&lt;&gt;""," + "&amp;M141,"")&amp;IF(M141&lt;&gt;""," + Рация",""))</f>
        <v>242 Давид Кастро (Санитар). Солдат. Пистолет</v>
      </c>
    </row>
    <row r="142" spans="1:18" x14ac:dyDescent="0.25">
      <c r="A142" t="str">
        <f>IF(MOD(C142,2)=0,"Мобилен","Закреплен")</f>
        <v>Закреплен</v>
      </c>
      <c r="B142" t="s">
        <v>22</v>
      </c>
      <c r="C142" s="11">
        <v>243</v>
      </c>
      <c r="D142" s="13" t="s">
        <v>215</v>
      </c>
      <c r="E142" t="s">
        <v>176</v>
      </c>
      <c r="F142" t="s">
        <v>10</v>
      </c>
      <c r="G142">
        <v>25</v>
      </c>
      <c r="H142" t="str">
        <f ca="1">OFFSET(База!I$1,G142,0)</f>
        <v>Артиллерист</v>
      </c>
      <c r="I142" t="s">
        <v>182</v>
      </c>
      <c r="P142">
        <f ca="1">IF(I142="",0,VLOOKUP(I142,База!K$2:L$12,2,0)+IF(J142&lt;&gt;"",VLOOKUP(J142,База!K$2:L$12,2,0),0)+OFFSET(База!O$2,K142,0)+(LEN(L142)-LEN(SUBSTITUTE(L142,База!T$2,"")))*База!U$2+(LEN(L142)-LEN(SUBSTITUTE(L142,База!T$3,"")))*База!U$3+(LEN(L142)-LEN(SUBSTITUTE(L142,База!T$4,"")))*База!U$4+(LEN(L142)-LEN(SUBSTITUTE(L142,База!T$5,"")))*База!U$5+(LEN(L142)-LEN(SUBSTITUTE(L142,База!T$6,"")))*База!U$6+IF(M142&lt;&gt;"",VLOOKUP(M142,База!Q$2:R$5,2,0),0)+IF(N142&lt;&gt;"",База!R$6,0))</f>
        <v>100</v>
      </c>
      <c r="Q142" s="1"/>
      <c r="R142" t="str">
        <f ca="1">IF(B142&lt;&gt;B141,"[br][u]"&amp;B142&amp;":"&amp;"[/u][br]","")&amp;TEXT(C142,"00#")&amp;" "&amp;IF((E142=База!D$2)+(E142=База!D$6),"[strike]","")&amp;D142&amp;IF(H142&lt;&gt;""," ("&amp;H142&amp;")","")&amp;". "&amp;F142&amp;". "&amp;IF((E142=База!D$2)+(E142=База!D$6),"[/strike]  "&amp;O142,IF(I142&lt;&gt;"",I142,"")&amp;IF(J142&lt;&gt;""," + "&amp;J142,"")&amp;IF(K142&lt;&gt;""," + Броня("&amp;K142&amp;")","")&amp;IF(L142&lt;&gt;""," + граната ("&amp;L142&amp;")","")&amp;IF(M142&lt;&gt;""," + "&amp;M142,"")&amp;IF(M142&lt;&gt;""," + Рация",""))</f>
        <v>243 Сантьяго Варгос (Артиллерист). Новобранец. Пистолет</v>
      </c>
    </row>
    <row r="143" spans="1:18" x14ac:dyDescent="0.25">
      <c r="A143" t="str">
        <f>IF(MOD(C143,2)=0,"Мобилен","Закреплен")</f>
        <v>Мобилен</v>
      </c>
      <c r="B143" t="s">
        <v>22</v>
      </c>
      <c r="C143" s="11">
        <v>244</v>
      </c>
      <c r="D143" s="13" t="s">
        <v>216</v>
      </c>
      <c r="E143" t="s">
        <v>176</v>
      </c>
      <c r="F143" t="s">
        <v>10</v>
      </c>
      <c r="G143">
        <v>44</v>
      </c>
      <c r="H143" t="str">
        <f ca="1">OFFSET(База!I$1,G143,0)</f>
        <v/>
      </c>
      <c r="I143" t="s">
        <v>19</v>
      </c>
      <c r="P143">
        <f ca="1">IF(I143="",0,VLOOKUP(I143,База!K$2:L$12,2,0)+IF(J143&lt;&gt;"",VLOOKUP(J143,База!K$2:L$12,2,0),0)+OFFSET(База!O$2,K143,0)+(LEN(L143)-LEN(SUBSTITUTE(L143,База!T$2,"")))*База!U$2+(LEN(L143)-LEN(SUBSTITUTE(L143,База!T$3,"")))*База!U$3+(LEN(L143)-LEN(SUBSTITUTE(L143,База!T$4,"")))*База!U$4+(LEN(L143)-LEN(SUBSTITUTE(L143,База!T$5,"")))*База!U$5+(LEN(L143)-LEN(SUBSTITUTE(L143,База!T$6,"")))*База!U$6+IF(M143&lt;&gt;"",VLOOKUP(M143,База!Q$2:R$5,2,0),0)+IF(N143&lt;&gt;"",База!R$6,0))</f>
        <v>100</v>
      </c>
      <c r="Q143" s="1"/>
      <c r="R143" t="str">
        <f ca="1">IF(B143&lt;&gt;B142,"[br][u]"&amp;B143&amp;":"&amp;"[/u][br]","")&amp;TEXT(C143,"00#")&amp;" "&amp;IF((E143=База!D$2)+(E143=База!D$6),"[strike]","")&amp;D143&amp;IF(H143&lt;&gt;""," ("&amp;H143&amp;")","")&amp;". "&amp;F143&amp;". "&amp;IF((E143=База!D$2)+(E143=База!D$6),"[/strike]  "&amp;O143,IF(I143&lt;&gt;"",I143,"")&amp;IF(J143&lt;&gt;""," + "&amp;J143,"")&amp;IF(K143&lt;&gt;""," + Броня("&amp;K143&amp;")","")&amp;IF(L143&lt;&gt;""," + граната ("&amp;L143&amp;")","")&amp;IF(M143&lt;&gt;""," + "&amp;M143,"")&amp;IF(M143&lt;&gt;""," + Рация",""))</f>
        <v>244 Мигель Пинто. Новобранец. Дробовик</v>
      </c>
    </row>
    <row r="144" spans="1:18" x14ac:dyDescent="0.25">
      <c r="A144" t="str">
        <f>IF(MOD(C144,2)=0,"Мобилен","Закреплен")</f>
        <v>Закреплен</v>
      </c>
      <c r="B144" t="s">
        <v>22</v>
      </c>
      <c r="C144" s="11">
        <v>245</v>
      </c>
      <c r="D144" s="13" t="s">
        <v>217</v>
      </c>
      <c r="E144" t="s">
        <v>176</v>
      </c>
      <c r="F144" t="s">
        <v>10</v>
      </c>
      <c r="G144">
        <v>34</v>
      </c>
      <c r="H144" t="str">
        <f ca="1">OFFSET(База!I$1,G144,0)</f>
        <v/>
      </c>
      <c r="I144" t="s">
        <v>19</v>
      </c>
      <c r="P144">
        <f ca="1">IF(I144="",0,VLOOKUP(I144,База!K$2:L$12,2,0)+IF(J144&lt;&gt;"",VLOOKUP(J144,База!K$2:L$12,2,0),0)+OFFSET(База!O$2,K144,0)+(LEN(L144)-LEN(SUBSTITUTE(L144,База!T$2,"")))*База!U$2+(LEN(L144)-LEN(SUBSTITUTE(L144,База!T$3,"")))*База!U$3+(LEN(L144)-LEN(SUBSTITUTE(L144,База!T$4,"")))*База!U$4+(LEN(L144)-LEN(SUBSTITUTE(L144,База!T$5,"")))*База!U$5+(LEN(L144)-LEN(SUBSTITUTE(L144,База!T$6,"")))*База!U$6+IF(M144&lt;&gt;"",VLOOKUP(M144,База!Q$2:R$5,2,0),0)+IF(N144&lt;&gt;"",База!R$6,0))</f>
        <v>100</v>
      </c>
      <c r="Q144" s="1"/>
      <c r="R144" t="str">
        <f ca="1">IF(B144&lt;&gt;B143,"[br][u]"&amp;B144&amp;":"&amp;"[/u][br]","")&amp;TEXT(C144,"00#")&amp;" "&amp;IF((E144=База!D$2)+(E144=База!D$6),"[strike]","")&amp;D144&amp;IF(H144&lt;&gt;""," ("&amp;H144&amp;")","")&amp;". "&amp;F144&amp;". "&amp;IF((E144=База!D$2)+(E144=База!D$6),"[/strike]  "&amp;O144,IF(I144&lt;&gt;"",I144,"")&amp;IF(J144&lt;&gt;""," + "&amp;J144,"")&amp;IF(K144&lt;&gt;""," + Броня("&amp;K144&amp;")","")&amp;IF(L144&lt;&gt;""," + граната ("&amp;L144&amp;")","")&amp;IF(M144&lt;&gt;""," + "&amp;M144,"")&amp;IF(M144&lt;&gt;""," + Рация",""))</f>
        <v>245 Мануэль Ортис. Новобранец. Дробовик</v>
      </c>
    </row>
    <row r="145" spans="1:18" x14ac:dyDescent="0.25">
      <c r="A145" t="str">
        <f>IF(MOD(C145,2)=0,"Мобилен","Закреплен")</f>
        <v>Мобилен</v>
      </c>
      <c r="B145" t="s">
        <v>22</v>
      </c>
      <c r="C145" s="11">
        <v>246</v>
      </c>
      <c r="D145" s="13" t="s">
        <v>218</v>
      </c>
      <c r="E145" t="s">
        <v>176</v>
      </c>
      <c r="F145" t="s">
        <v>4</v>
      </c>
      <c r="G145">
        <v>16</v>
      </c>
      <c r="H145" t="str">
        <f ca="1">OFFSET(База!I$1,G145,0)</f>
        <v>Снайпер</v>
      </c>
      <c r="I145" t="s">
        <v>182</v>
      </c>
      <c r="P145">
        <f ca="1">IF(I145="",0,VLOOKUP(I145,База!K$2:L$12,2,0)+IF(J145&lt;&gt;"",VLOOKUP(J145,База!K$2:L$12,2,0),0)+OFFSET(База!O$2,K145,0)+(LEN(L145)-LEN(SUBSTITUTE(L145,База!T$2,"")))*База!U$2+(LEN(L145)-LEN(SUBSTITUTE(L145,База!T$3,"")))*База!U$3+(LEN(L145)-LEN(SUBSTITUTE(L145,База!T$4,"")))*База!U$4+(LEN(L145)-LEN(SUBSTITUTE(L145,База!T$5,"")))*База!U$5+(LEN(L145)-LEN(SUBSTITUTE(L145,База!T$6,"")))*База!U$6+IF(M145&lt;&gt;"",VLOOKUP(M145,База!Q$2:R$5,2,0),0)+IF(N145&lt;&gt;"",База!R$6,0))</f>
        <v>100</v>
      </c>
      <c r="Q145" s="1"/>
      <c r="R145" t="str">
        <f ca="1">IF(B145&lt;&gt;B144,"[br][u]"&amp;B145&amp;":"&amp;"[/u][br]","")&amp;TEXT(C145,"00#")&amp;" "&amp;IF((E145=База!D$2)+(E145=База!D$6),"[strike]","")&amp;D145&amp;IF(H145&lt;&gt;""," ("&amp;H145&amp;")","")&amp;". "&amp;F145&amp;". "&amp;IF((E145=База!D$2)+(E145=База!D$6),"[/strike]  "&amp;O145,IF(I145&lt;&gt;"",I145,"")&amp;IF(J145&lt;&gt;""," + "&amp;J145,"")&amp;IF(K145&lt;&gt;""," + Броня("&amp;K145&amp;")","")&amp;IF(L145&lt;&gt;""," + граната ("&amp;L145&amp;")","")&amp;IF(M145&lt;&gt;""," + "&amp;M145,"")&amp;IF(M145&lt;&gt;""," + Рация",""))</f>
        <v>246 Диего Венесуэлла (Снайпер). Солдат. Пистолет</v>
      </c>
    </row>
    <row r="146" spans="1:18" x14ac:dyDescent="0.25">
      <c r="A146" t="str">
        <f>IF(MOD(C146,2)=0,"Мобилен","Закреплен")</f>
        <v>Закреплен</v>
      </c>
      <c r="B146" t="s">
        <v>22</v>
      </c>
      <c r="C146" s="11">
        <v>247</v>
      </c>
      <c r="D146" s="13" t="s">
        <v>219</v>
      </c>
      <c r="E146" t="s">
        <v>176</v>
      </c>
      <c r="F146" t="s">
        <v>10</v>
      </c>
      <c r="G146">
        <v>79</v>
      </c>
      <c r="H146" t="str">
        <f ca="1">OFFSET(База!I$1,G146,0)</f>
        <v/>
      </c>
      <c r="I146" t="s">
        <v>19</v>
      </c>
      <c r="P146">
        <f ca="1">IF(I146="",0,VLOOKUP(I146,База!K$2:L$12,2,0)+IF(J146&lt;&gt;"",VLOOKUP(J146,База!K$2:L$12,2,0),0)+OFFSET(База!O$2,K146,0)+(LEN(L146)-LEN(SUBSTITUTE(L146,База!T$2,"")))*База!U$2+(LEN(L146)-LEN(SUBSTITUTE(L146,База!T$3,"")))*База!U$3+(LEN(L146)-LEN(SUBSTITUTE(L146,База!T$4,"")))*База!U$4+(LEN(L146)-LEN(SUBSTITUTE(L146,База!T$5,"")))*База!U$5+(LEN(L146)-LEN(SUBSTITUTE(L146,База!T$6,"")))*База!U$6+IF(M146&lt;&gt;"",VLOOKUP(M146,База!Q$2:R$5,2,0),0)+IF(N146&lt;&gt;"",База!R$6,0))</f>
        <v>100</v>
      </c>
      <c r="Q146" s="1"/>
      <c r="R146" t="str">
        <f ca="1">IF(B146&lt;&gt;B145,"[br][u]"&amp;B146&amp;":"&amp;"[/u][br]","")&amp;TEXT(C146,"00#")&amp;" "&amp;IF((E146=База!D$2)+(E146=База!D$6),"[strike]","")&amp;D146&amp;IF(H146&lt;&gt;""," ("&amp;H146&amp;")","")&amp;". "&amp;F146&amp;". "&amp;IF((E146=База!D$2)+(E146=База!D$6),"[/strike]  "&amp;O146,IF(I146&lt;&gt;"",I146,"")&amp;IF(J146&lt;&gt;""," + "&amp;J146,"")&amp;IF(K146&lt;&gt;""," + Броня("&amp;K146&amp;")","")&amp;IF(L146&lt;&gt;""," + граната ("&amp;L146&amp;")","")&amp;IF(M146&lt;&gt;""," + "&amp;M146,"")&amp;IF(M146&lt;&gt;""," + Рация",""))</f>
        <v>247 Хулия Чавес. Новобранец. Дробовик</v>
      </c>
    </row>
    <row r="147" spans="1:18" x14ac:dyDescent="0.25">
      <c r="A147" t="str">
        <f>IF(MOD(C147,2)=0,"Мобилен","Закреплен")</f>
        <v>Мобилен</v>
      </c>
      <c r="B147" t="s">
        <v>22</v>
      </c>
      <c r="C147" s="11">
        <v>248</v>
      </c>
      <c r="D147" s="2" t="s">
        <v>221</v>
      </c>
      <c r="E147" t="s">
        <v>176</v>
      </c>
      <c r="F147" t="s">
        <v>4</v>
      </c>
      <c r="G147">
        <v>27</v>
      </c>
      <c r="H147" t="str">
        <f ca="1">OFFSET(База!I$1,G147,0)</f>
        <v>Инженер</v>
      </c>
      <c r="I147" t="s">
        <v>182</v>
      </c>
      <c r="P147">
        <f ca="1">IF(I147="",0,VLOOKUP(I147,База!K$2:L$12,2,0)+IF(J147&lt;&gt;"",VLOOKUP(J147,База!K$2:L$12,2,0),0)+OFFSET(База!O$2,K147,0)+(LEN(L147)-LEN(SUBSTITUTE(L147,База!T$2,"")))*База!U$2+(LEN(L147)-LEN(SUBSTITUTE(L147,База!T$3,"")))*База!U$3+(LEN(L147)-LEN(SUBSTITUTE(L147,База!T$4,"")))*База!U$4+(LEN(L147)-LEN(SUBSTITUTE(L147,База!T$5,"")))*База!U$5+(LEN(L147)-LEN(SUBSTITUTE(L147,База!T$6,"")))*База!U$6+IF(M147&lt;&gt;"",VLOOKUP(M147,База!Q$2:R$5,2,0),0)+IF(N147&lt;&gt;"",База!R$6,0))</f>
        <v>100</v>
      </c>
      <c r="Q147" s="1"/>
      <c r="R147" t="str">
        <f ca="1">IF(B147&lt;&gt;B146,"[br][u]"&amp;B147&amp;":"&amp;"[/u][br]","")&amp;TEXT(C147,"00#")&amp;" "&amp;IF((E147=База!D$2)+(E147=База!D$6),"[strike]","")&amp;D147&amp;IF(H147&lt;&gt;""," ("&amp;H147&amp;")","")&amp;". "&amp;F147&amp;". "&amp;IF((E147=База!D$2)+(E147=База!D$6),"[/strike]  "&amp;O147,IF(I147&lt;&gt;"",I147,"")&amp;IF(J147&lt;&gt;""," + "&amp;J147,"")&amp;IF(K147&lt;&gt;""," + Броня("&amp;K147&amp;")","")&amp;IF(L147&lt;&gt;""," + граната ("&amp;L147&amp;")","")&amp;IF(M147&lt;&gt;""," + "&amp;M147,"")&amp;IF(M147&lt;&gt;""," + Рация",""))</f>
        <v>248 Роберто Рамос (Инженер). Солдат. Пистолет</v>
      </c>
    </row>
    <row r="148" spans="1:18" x14ac:dyDescent="0.25">
      <c r="A148" t="str">
        <f>IF(MOD(C148,2)=0,"Мобилен","Закреплен")</f>
        <v>Закреплен</v>
      </c>
      <c r="B148" t="s">
        <v>22</v>
      </c>
      <c r="C148" s="11">
        <v>249</v>
      </c>
      <c r="D148" s="2" t="s">
        <v>222</v>
      </c>
      <c r="E148" t="s">
        <v>176</v>
      </c>
      <c r="F148" t="s">
        <v>10</v>
      </c>
      <c r="G148">
        <v>21</v>
      </c>
      <c r="H148" t="str">
        <f ca="1">OFFSET(База!I$1,G148,0)</f>
        <v>Мехвод</v>
      </c>
      <c r="I148" t="s">
        <v>182</v>
      </c>
      <c r="P148">
        <f ca="1">IF(I148="",0,VLOOKUP(I148,База!K$2:L$12,2,0)+IF(J148&lt;&gt;"",VLOOKUP(J148,База!K$2:L$12,2,0),0)+OFFSET(База!O$2,K148,0)+(LEN(L148)-LEN(SUBSTITUTE(L148,База!T$2,"")))*База!U$2+(LEN(L148)-LEN(SUBSTITUTE(L148,База!T$3,"")))*База!U$3+(LEN(L148)-LEN(SUBSTITUTE(L148,База!T$4,"")))*База!U$4+(LEN(L148)-LEN(SUBSTITUTE(L148,База!T$5,"")))*База!U$5+(LEN(L148)-LEN(SUBSTITUTE(L148,База!T$6,"")))*База!U$6+IF(M148&lt;&gt;"",VLOOKUP(M148,База!Q$2:R$5,2,0),0)+IF(N148&lt;&gt;"",База!R$6,0))</f>
        <v>100</v>
      </c>
      <c r="Q148" s="1"/>
      <c r="R148" t="str">
        <f ca="1">IF(B148&lt;&gt;B147,"[br][u]"&amp;B148&amp;":"&amp;"[/u][br]","")&amp;TEXT(C148,"00#")&amp;" "&amp;IF((E148=База!D$2)+(E148=База!D$6),"[strike]","")&amp;D148&amp;IF(H148&lt;&gt;""," ("&amp;H148&amp;")","")&amp;". "&amp;F148&amp;". "&amp;IF((E148=База!D$2)+(E148=База!D$6),"[/strike]  "&amp;O148,IF(I148&lt;&gt;"",I148,"")&amp;IF(J148&lt;&gt;""," + "&amp;J148,"")&amp;IF(K148&lt;&gt;""," + Броня("&amp;K148&amp;")","")&amp;IF(L148&lt;&gt;""," + граната ("&amp;L148&amp;")","")&amp;IF(M148&lt;&gt;""," + "&amp;M148,"")&amp;IF(M148&lt;&gt;""," + Рация",""))</f>
        <v>249 Рафаэль Ньето (Мехвод). Новобранец. Пистолет</v>
      </c>
    </row>
    <row r="149" spans="1:18" x14ac:dyDescent="0.25">
      <c r="A149" t="str">
        <f>IF(MOD(C149,2)=0,"Мобилен","Закреплен")</f>
        <v>Мобилен</v>
      </c>
      <c r="B149" t="s">
        <v>22</v>
      </c>
      <c r="C149" s="11">
        <v>250</v>
      </c>
      <c r="D149" s="2" t="s">
        <v>223</v>
      </c>
      <c r="E149" t="s">
        <v>176</v>
      </c>
      <c r="F149" t="s">
        <v>10</v>
      </c>
      <c r="G149">
        <v>44</v>
      </c>
      <c r="H149" t="str">
        <f ca="1">OFFSET(База!I$1,G149,0)</f>
        <v/>
      </c>
      <c r="I149" t="s">
        <v>19</v>
      </c>
      <c r="P149">
        <f ca="1">IF(I149="",0,VLOOKUP(I149,База!K$2:L$12,2,0)+IF(J149&lt;&gt;"",VLOOKUP(J149,База!K$2:L$12,2,0),0)+OFFSET(База!O$2,K149,0)+(LEN(L149)-LEN(SUBSTITUTE(L149,База!T$2,"")))*База!U$2+(LEN(L149)-LEN(SUBSTITUTE(L149,База!T$3,"")))*База!U$3+(LEN(L149)-LEN(SUBSTITUTE(L149,База!T$4,"")))*База!U$4+(LEN(L149)-LEN(SUBSTITUTE(L149,База!T$5,"")))*База!U$5+(LEN(L149)-LEN(SUBSTITUTE(L149,База!T$6,"")))*База!U$6+IF(M149&lt;&gt;"",VLOOKUP(M149,База!Q$2:R$5,2,0),0)+IF(N149&lt;&gt;"",База!R$6,0))</f>
        <v>100</v>
      </c>
      <c r="Q149" s="1"/>
      <c r="R149" t="str">
        <f ca="1">IF(B149&lt;&gt;B148,"[br][u]"&amp;B149&amp;":"&amp;"[/u][br]","")&amp;TEXT(C149,"00#")&amp;" "&amp;IF((E149=База!D$2)+(E149=База!D$6),"[strike]","")&amp;D149&amp;IF(H149&lt;&gt;""," ("&amp;H149&amp;")","")&amp;". "&amp;F149&amp;". "&amp;IF((E149=База!D$2)+(E149=База!D$6),"[/strike]  "&amp;O149,IF(I149&lt;&gt;"",I149,"")&amp;IF(J149&lt;&gt;""," + "&amp;J149,"")&amp;IF(K149&lt;&gt;""," + Броня("&amp;K149&amp;")","")&amp;IF(L149&lt;&gt;""," + граната ("&amp;L149&amp;")","")&amp;IF(M149&lt;&gt;""," + "&amp;M149,"")&amp;IF(M149&lt;&gt;""," + Рация",""))</f>
        <v>250 Висенте Флорес. Новобранец. Дробовик</v>
      </c>
    </row>
    <row r="150" spans="1:18" x14ac:dyDescent="0.25">
      <c r="A150" t="str">
        <f>IF(MOD(C150,2)=0,"Мобилен","Закреплен")</f>
        <v>Закреплен</v>
      </c>
      <c r="B150" t="s">
        <v>22</v>
      </c>
      <c r="C150" s="11">
        <v>251</v>
      </c>
      <c r="D150" s="2" t="s">
        <v>220</v>
      </c>
      <c r="E150" t="s">
        <v>176</v>
      </c>
      <c r="F150" t="s">
        <v>10</v>
      </c>
      <c r="G150">
        <v>28</v>
      </c>
      <c r="H150" t="str">
        <f ca="1">OFFSET(База!I$1,G150,0)</f>
        <v>Техник</v>
      </c>
      <c r="I150" t="s">
        <v>182</v>
      </c>
      <c r="P150">
        <f ca="1">IF(I150="",0,VLOOKUP(I150,База!K$2:L$12,2,0)+IF(J150&lt;&gt;"",VLOOKUP(J150,База!K$2:L$12,2,0),0)+OFFSET(База!O$2,K150,0)+(LEN(L150)-LEN(SUBSTITUTE(L150,База!T$2,"")))*База!U$2+(LEN(L150)-LEN(SUBSTITUTE(L150,База!T$3,"")))*База!U$3+(LEN(L150)-LEN(SUBSTITUTE(L150,База!T$4,"")))*База!U$4+(LEN(L150)-LEN(SUBSTITUTE(L150,База!T$5,"")))*База!U$5+(LEN(L150)-LEN(SUBSTITUTE(L150,База!T$6,"")))*База!U$6+IF(M150&lt;&gt;"",VLOOKUP(M150,База!Q$2:R$5,2,0),0)+IF(N150&lt;&gt;"",База!R$6,0))</f>
        <v>100</v>
      </c>
      <c r="Q150" s="1"/>
      <c r="R150" t="str">
        <f ca="1">IF(B150&lt;&gt;B149,"[br][u]"&amp;B150&amp;":"&amp;"[/u][br]","")&amp;TEXT(C150,"00#")&amp;" "&amp;IF((E150=База!D$2)+(E150=База!D$6),"[strike]","")&amp;D150&amp;IF(H150&lt;&gt;""," ("&amp;H150&amp;")","")&amp;". "&amp;F150&amp;". "&amp;IF((E150=База!D$2)+(E150=База!D$6),"[/strike]  "&amp;O150,IF(I150&lt;&gt;"",I150,"")&amp;IF(J150&lt;&gt;""," + "&amp;J150,"")&amp;IF(K150&lt;&gt;""," + Броня("&amp;K150&amp;")","")&amp;IF(L150&lt;&gt;""," + граната ("&amp;L150&amp;")","")&amp;IF(M150&lt;&gt;""," + "&amp;M150,"")&amp;IF(M150&lt;&gt;""," + Рация",""))</f>
        <v>251 Патрисия Молина (Техник). Новобранец. Пистолет</v>
      </c>
    </row>
    <row r="151" spans="1:18" x14ac:dyDescent="0.25">
      <c r="A151" t="str">
        <f>IF(MOD(C151,2)=0,"Мобилен","Закреплен")</f>
        <v>Мобилен</v>
      </c>
      <c r="B151" t="s">
        <v>22</v>
      </c>
      <c r="C151" s="11">
        <v>252</v>
      </c>
      <c r="D151" s="2" t="s">
        <v>224</v>
      </c>
      <c r="E151" t="s">
        <v>176</v>
      </c>
      <c r="F151" t="s">
        <v>4</v>
      </c>
      <c r="G151">
        <v>1</v>
      </c>
      <c r="H151" t="str">
        <f ca="1">OFFSET(База!I$1,G151,0)</f>
        <v>Медик</v>
      </c>
      <c r="I151" t="s">
        <v>182</v>
      </c>
      <c r="P151">
        <f ca="1">IF(I151="",0,VLOOKUP(I151,База!K$2:L$12,2,0)+IF(J151&lt;&gt;"",VLOOKUP(J151,База!K$2:L$12,2,0),0)+OFFSET(База!O$2,K151,0)+(LEN(L151)-LEN(SUBSTITUTE(L151,База!T$2,"")))*База!U$2+(LEN(L151)-LEN(SUBSTITUTE(L151,База!T$3,"")))*База!U$3+(LEN(L151)-LEN(SUBSTITUTE(L151,База!T$4,"")))*База!U$4+(LEN(L151)-LEN(SUBSTITUTE(L151,База!T$5,"")))*База!U$5+(LEN(L151)-LEN(SUBSTITUTE(L151,База!T$6,"")))*База!U$6+IF(M151&lt;&gt;"",VLOOKUP(M151,База!Q$2:R$5,2,0),0)+IF(N151&lt;&gt;"",База!R$6,0))</f>
        <v>100</v>
      </c>
      <c r="Q151" s="1"/>
      <c r="R151" t="str">
        <f ca="1">IF(B151&lt;&gt;B150,"[br][u]"&amp;B151&amp;":"&amp;"[/u][br]","")&amp;TEXT(C151,"00#")&amp;" "&amp;IF((E151=База!D$2)+(E151=База!D$6),"[strike]","")&amp;D151&amp;IF(H151&lt;&gt;""," ("&amp;H151&amp;")","")&amp;". "&amp;F151&amp;". "&amp;IF((E151=База!D$2)+(E151=База!D$6),"[/strike]  "&amp;O151,IF(I151&lt;&gt;"",I151,"")&amp;IF(J151&lt;&gt;""," + "&amp;J151,"")&amp;IF(K151&lt;&gt;""," + Броня("&amp;K151&amp;")","")&amp;IF(L151&lt;&gt;""," + граната ("&amp;L151&amp;")","")&amp;IF(M151&lt;&gt;""," + "&amp;M151,"")&amp;IF(M151&lt;&gt;""," + Рация",""))</f>
        <v>252 Серхио Марин (Медик). Солдат. Пистолет</v>
      </c>
    </row>
    <row r="152" spans="1:18" x14ac:dyDescent="0.25">
      <c r="A152" t="str">
        <f>IF(MOD(C152,2)=0,"Мобилен","Закреплен")</f>
        <v>Закреплен</v>
      </c>
      <c r="B152" t="s">
        <v>22</v>
      </c>
      <c r="C152" s="11">
        <v>253</v>
      </c>
      <c r="D152" s="2" t="s">
        <v>225</v>
      </c>
      <c r="E152" t="s">
        <v>176</v>
      </c>
      <c r="F152" t="s">
        <v>10</v>
      </c>
      <c r="G152">
        <v>83</v>
      </c>
      <c r="H152" t="str">
        <f ca="1">OFFSET(База!I$1,G152,0)</f>
        <v/>
      </c>
      <c r="I152" t="s">
        <v>19</v>
      </c>
      <c r="P152">
        <f ca="1">IF(I152="",0,VLOOKUP(I152,База!K$2:L$12,2,0)+IF(J152&lt;&gt;"",VLOOKUP(J152,База!K$2:L$12,2,0),0)+OFFSET(База!O$2,K152,0)+(LEN(L152)-LEN(SUBSTITUTE(L152,База!T$2,"")))*База!U$2+(LEN(L152)-LEN(SUBSTITUTE(L152,База!T$3,"")))*База!U$3+(LEN(L152)-LEN(SUBSTITUTE(L152,База!T$4,"")))*База!U$4+(LEN(L152)-LEN(SUBSTITUTE(L152,База!T$5,"")))*База!U$5+(LEN(L152)-LEN(SUBSTITUTE(L152,База!T$6,"")))*База!U$6+IF(M152&lt;&gt;"",VLOOKUP(M152,База!Q$2:R$5,2,0),0)+IF(N152&lt;&gt;"",База!R$6,0))</f>
        <v>100</v>
      </c>
      <c r="Q152" s="1"/>
      <c r="R152" t="str">
        <f ca="1">IF(B152&lt;&gt;B151,"[br][u]"&amp;B152&amp;":"&amp;"[/u][br]","")&amp;TEXT(C152,"00#")&amp;" "&amp;IF((E152=База!D$2)+(E152=База!D$6),"[strike]","")&amp;D152&amp;IF(H152&lt;&gt;""," ("&amp;H152&amp;")","")&amp;". "&amp;F152&amp;". "&amp;IF((E152=База!D$2)+(E152=База!D$6),"[/strike]  "&amp;O152,IF(I152&lt;&gt;"",I152,"")&amp;IF(J152&lt;&gt;""," + "&amp;J152,"")&amp;IF(K152&lt;&gt;""," + Броня("&amp;K152&amp;")","")&amp;IF(L152&lt;&gt;""," + граната ("&amp;L152&amp;")","")&amp;IF(M152&lt;&gt;""," + "&amp;M152,"")&amp;IF(M152&lt;&gt;""," + Рация",""))</f>
        <v>253 Эдуардо Пласа. Новобранец. Дробовик</v>
      </c>
    </row>
    <row r="153" spans="1:18" x14ac:dyDescent="0.25">
      <c r="A153" t="str">
        <f>IF(MOD(C153,2)=0,"Мобилен","Закреплен")</f>
        <v>Мобилен</v>
      </c>
      <c r="B153" t="s">
        <v>22</v>
      </c>
      <c r="C153" s="11">
        <v>254</v>
      </c>
      <c r="D153" s="2" t="s">
        <v>226</v>
      </c>
      <c r="E153" t="s">
        <v>176</v>
      </c>
      <c r="F153" t="s">
        <v>4</v>
      </c>
      <c r="G153">
        <v>62</v>
      </c>
      <c r="H153" t="str">
        <f ca="1">OFFSET(База!I$1,G153,0)</f>
        <v/>
      </c>
      <c r="I153" t="s">
        <v>182</v>
      </c>
      <c r="P153">
        <f ca="1">IF(I153="",0,VLOOKUP(I153,База!K$2:L$12,2,0)+IF(J153&lt;&gt;"",VLOOKUP(J153,База!K$2:L$12,2,0),0)+OFFSET(База!O$2,K153,0)+(LEN(L153)-LEN(SUBSTITUTE(L153,База!T$2,"")))*База!U$2+(LEN(L153)-LEN(SUBSTITUTE(L153,База!T$3,"")))*База!U$3+(LEN(L153)-LEN(SUBSTITUTE(L153,База!T$4,"")))*База!U$4+(LEN(L153)-LEN(SUBSTITUTE(L153,База!T$5,"")))*База!U$5+(LEN(L153)-LEN(SUBSTITUTE(L153,База!T$6,"")))*База!U$6+IF(M153&lt;&gt;"",VLOOKUP(M153,База!Q$2:R$5,2,0),0)+IF(N153&lt;&gt;"",База!R$6,0))</f>
        <v>100</v>
      </c>
      <c r="Q153" s="1"/>
      <c r="R153" t="str">
        <f ca="1">IF(B153&lt;&gt;B152,"[br][u]"&amp;B153&amp;":"&amp;"[/u][br]","")&amp;TEXT(C153,"00#")&amp;" "&amp;IF((E153=База!D$2)+(E153=База!D$6),"[strike]","")&amp;D153&amp;IF(H153&lt;&gt;""," ("&amp;H153&amp;")","")&amp;". "&amp;F153&amp;". "&amp;IF((E153=База!D$2)+(E153=База!D$6),"[/strike]  "&amp;O153,IF(I153&lt;&gt;"",I153,"")&amp;IF(J153&lt;&gt;""," + "&amp;J153,"")&amp;IF(K153&lt;&gt;""," + Броня("&amp;K153&amp;")","")&amp;IF(L153&lt;&gt;""," + граната ("&amp;L153&amp;")","")&amp;IF(M153&lt;&gt;""," + "&amp;M153,"")&amp;IF(M153&lt;&gt;""," + Рация",""))</f>
        <v>254 Бенито Эспехо. Солдат. Пистолет</v>
      </c>
    </row>
    <row r="154" spans="1:18" x14ac:dyDescent="0.25">
      <c r="A154" t="str">
        <f>IF(MOD(C154,2)=0,"Мобилен","Закреплен")</f>
        <v>Закреплен</v>
      </c>
      <c r="B154" t="s">
        <v>170</v>
      </c>
      <c r="C154" s="11">
        <v>301</v>
      </c>
      <c r="D154" s="2" t="s">
        <v>232</v>
      </c>
      <c r="E154" t="s">
        <v>176</v>
      </c>
      <c r="F154" t="s">
        <v>4</v>
      </c>
      <c r="G154">
        <v>69</v>
      </c>
      <c r="H154" t="str">
        <f ca="1">OFFSET(База!I$1,G154,0)</f>
        <v/>
      </c>
      <c r="I154" t="s">
        <v>18</v>
      </c>
      <c r="K154" s="2">
        <v>2</v>
      </c>
      <c r="P154">
        <f ca="1">IF(I154="",0,VLOOKUP(I154,База!K$2:L$12,2,0)+IF(J154&lt;&gt;"",VLOOKUP(J154,База!K$2:L$12,2,0),0)+OFFSET(База!O$2,K154,0)+(LEN(L154)-LEN(SUBSTITUTE(L154,База!T$2,"")))*База!U$2+(LEN(L154)-LEN(SUBSTITUTE(L154,База!T$3,"")))*База!U$3+(LEN(L154)-LEN(SUBSTITUTE(L154,База!T$4,"")))*База!U$4+(LEN(L154)-LEN(SUBSTITUTE(L154,База!T$5,"")))*База!U$5+(LEN(L154)-LEN(SUBSTITUTE(L154,База!T$6,"")))*База!U$6+IF(M154&lt;&gt;"",VLOOKUP(M154,База!Q$2:R$5,2,0),0)+IF(N154&lt;&gt;"",База!R$6,0))</f>
        <v>200</v>
      </c>
      <c r="Q154" s="1"/>
      <c r="R154" t="str">
        <f ca="1">IF(B154&lt;&gt;B153,"[br][u]"&amp;B154&amp;":"&amp;"[/u][br]","")&amp;TEXT(C154,"00#")&amp;" "&amp;IF((E154=База!D$2)+(E154=База!D$6),"[strike]","")&amp;D154&amp;IF(H154&lt;&gt;""," ("&amp;H154&amp;")","")&amp;". "&amp;F154&amp;". "&amp;IF((E154=База!D$2)+(E154=База!D$6),"[/strike]  "&amp;O154,IF(I154&lt;&gt;"",I154,"")&amp;IF(J154&lt;&gt;""," + "&amp;J154,"")&amp;IF(K154&lt;&gt;""," + Броня("&amp;K154&amp;")","")&amp;IF(L154&lt;&gt;""," + граната ("&amp;L154&amp;")","")&amp;IF(M154&lt;&gt;""," + "&amp;M154,"")&amp;IF(M154&lt;&gt;""," + Рация",""))</f>
        <v>[br][u]Читзена:[/u][br]301 Хархе Кастилья. Солдат. Винтовка + Броня(2)</v>
      </c>
    </row>
    <row r="155" spans="1:18" x14ac:dyDescent="0.25">
      <c r="A155" t="str">
        <f>IF(MOD(C155,2)=0,"Мобилен","Закреплен")</f>
        <v>Мобилен</v>
      </c>
      <c r="B155" t="s">
        <v>170</v>
      </c>
      <c r="C155" s="11">
        <v>302</v>
      </c>
      <c r="D155" s="2" t="s">
        <v>233</v>
      </c>
      <c r="E155" t="s">
        <v>176</v>
      </c>
      <c r="F155" t="s">
        <v>4</v>
      </c>
      <c r="G155">
        <v>31</v>
      </c>
      <c r="H155" t="str">
        <f ca="1">OFFSET(База!I$1,G155,0)</f>
        <v>Инструктор</v>
      </c>
      <c r="I155" t="s">
        <v>5</v>
      </c>
      <c r="K155" s="2">
        <v>2</v>
      </c>
      <c r="P155">
        <f ca="1">IF(I155="",0,VLOOKUP(I155,База!K$2:L$12,2,0)+IF(J155&lt;&gt;"",VLOOKUP(J155,База!K$2:L$12,2,0),0)+OFFSET(База!O$2,K155,0)+(LEN(L155)-LEN(SUBSTITUTE(L155,База!T$2,"")))*База!U$2+(LEN(L155)-LEN(SUBSTITUTE(L155,База!T$3,"")))*База!U$3+(LEN(L155)-LEN(SUBSTITUTE(L155,База!T$4,"")))*База!U$4+(LEN(L155)-LEN(SUBSTITUTE(L155,База!T$5,"")))*База!U$5+(LEN(L155)-LEN(SUBSTITUTE(L155,База!T$6,"")))*База!U$6+IF(M155&lt;&gt;"",VLOOKUP(M155,База!Q$2:R$5,2,0),0)+IF(N155&lt;&gt;"",База!R$6,0))</f>
        <v>300</v>
      </c>
      <c r="Q155" s="1"/>
      <c r="R155" t="str">
        <f ca="1">IF(B155&lt;&gt;B154,"[br][u]"&amp;B155&amp;":"&amp;"[/u][br]","")&amp;TEXT(C155,"00#")&amp;" "&amp;IF((E155=База!D$2)+(E155=База!D$6),"[strike]","")&amp;D155&amp;IF(H155&lt;&gt;""," ("&amp;H155&amp;")","")&amp;". "&amp;F155&amp;". "&amp;IF((E155=База!D$2)+(E155=База!D$6),"[/strike]  "&amp;O155,IF(I155&lt;&gt;"",I155,"")&amp;IF(J155&lt;&gt;""," + "&amp;J155,"")&amp;IF(K155&lt;&gt;""," + Броня("&amp;K155&amp;")","")&amp;IF(L155&lt;&gt;""," + граната ("&amp;L155&amp;")","")&amp;IF(M155&lt;&gt;""," + "&amp;M155,"")&amp;IF(M155&lt;&gt;""," + Рация",""))</f>
        <v>302 Луис Рио (Инструктор). Солдат. ПП + Броня(2)</v>
      </c>
    </row>
    <row r="156" spans="1:18" x14ac:dyDescent="0.25">
      <c r="A156" t="str">
        <f>IF(MOD(C156,2)=0,"Мобилен","Закреплен")</f>
        <v>Закреплен</v>
      </c>
      <c r="B156" t="s">
        <v>170</v>
      </c>
      <c r="C156" s="11">
        <v>303</v>
      </c>
      <c r="D156" s="2" t="s">
        <v>227</v>
      </c>
      <c r="E156" t="s">
        <v>176</v>
      </c>
      <c r="F156" t="s">
        <v>4</v>
      </c>
      <c r="G156">
        <v>70</v>
      </c>
      <c r="H156" t="str">
        <f ca="1">OFFSET(База!I$1,G156,0)</f>
        <v/>
      </c>
      <c r="I156" t="s">
        <v>18</v>
      </c>
      <c r="K156" s="2">
        <v>2</v>
      </c>
      <c r="P156">
        <f ca="1">IF(I156="",0,VLOOKUP(I156,База!K$2:L$12,2,0)+IF(J156&lt;&gt;"",VLOOKUP(J156,База!K$2:L$12,2,0),0)+OFFSET(База!O$2,K156,0)+(LEN(L156)-LEN(SUBSTITUTE(L156,База!T$2,"")))*База!U$2+(LEN(L156)-LEN(SUBSTITUTE(L156,База!T$3,"")))*База!U$3+(LEN(L156)-LEN(SUBSTITUTE(L156,База!T$4,"")))*База!U$4+(LEN(L156)-LEN(SUBSTITUTE(L156,База!T$5,"")))*База!U$5+(LEN(L156)-LEN(SUBSTITUTE(L156,База!T$6,"")))*База!U$6+IF(M156&lt;&gt;"",VLOOKUP(M156,База!Q$2:R$5,2,0),0)+IF(N156&lt;&gt;"",База!R$6,0))</f>
        <v>200</v>
      </c>
      <c r="Q156" s="1"/>
      <c r="R156" t="str">
        <f ca="1">IF(B156&lt;&gt;B155,"[br][u]"&amp;B156&amp;":"&amp;"[/u][br]","")&amp;TEXT(C156,"00#")&amp;" "&amp;IF((E156=База!D$2)+(E156=База!D$6),"[strike]","")&amp;D156&amp;IF(H156&lt;&gt;""," ("&amp;H156&amp;")","")&amp;". "&amp;F156&amp;". "&amp;IF((E156=База!D$2)+(E156=База!D$6),"[/strike]  "&amp;O156,IF(I156&lt;&gt;"",I156,"")&amp;IF(J156&lt;&gt;""," + "&amp;J156,"")&amp;IF(K156&lt;&gt;""," + Броня("&amp;K156&amp;")","")&amp;IF(L156&lt;&gt;""," + граната ("&amp;L156&amp;")","")&amp;IF(M156&lt;&gt;""," + "&amp;M156,"")&amp;IF(M156&lt;&gt;""," + Рация",""))</f>
        <v>303 Сусана Серрано. Солдат. Винтовка + Броня(2)</v>
      </c>
    </row>
    <row r="157" spans="1:18" x14ac:dyDescent="0.25">
      <c r="A157" t="str">
        <f>IF(MOD(C157,2)=0,"Мобилен","Закреплен")</f>
        <v>Мобилен</v>
      </c>
      <c r="B157" t="s">
        <v>170</v>
      </c>
      <c r="C157" s="11">
        <v>304</v>
      </c>
      <c r="D157" s="2" t="s">
        <v>234</v>
      </c>
      <c r="E157" t="s">
        <v>176</v>
      </c>
      <c r="F157" t="s">
        <v>4</v>
      </c>
      <c r="G157">
        <v>40</v>
      </c>
      <c r="H157" t="str">
        <f ca="1">OFFSET(База!I$1,G157,0)</f>
        <v/>
      </c>
      <c r="I157" t="s">
        <v>18</v>
      </c>
      <c r="K157" s="2">
        <v>2</v>
      </c>
      <c r="P157">
        <f ca="1">IF(I157="",0,VLOOKUP(I157,База!K$2:L$12,2,0)+IF(J157&lt;&gt;"",VLOOKUP(J157,База!K$2:L$12,2,0),0)+OFFSET(База!O$2,K157,0)+(LEN(L157)-LEN(SUBSTITUTE(L157,База!T$2,"")))*База!U$2+(LEN(L157)-LEN(SUBSTITUTE(L157,База!T$3,"")))*База!U$3+(LEN(L157)-LEN(SUBSTITUTE(L157,База!T$4,"")))*База!U$4+(LEN(L157)-LEN(SUBSTITUTE(L157,База!T$5,"")))*База!U$5+(LEN(L157)-LEN(SUBSTITUTE(L157,База!T$6,"")))*База!U$6+IF(M157&lt;&gt;"",VLOOKUP(M157,База!Q$2:R$5,2,0),0)+IF(N157&lt;&gt;"",База!R$6,0))</f>
        <v>200</v>
      </c>
      <c r="Q157" s="1"/>
      <c r="R157" t="str">
        <f ca="1">IF(B157&lt;&gt;B156,"[br][u]"&amp;B157&amp;":"&amp;"[/u][br]","")&amp;TEXT(C157,"00#")&amp;" "&amp;IF((E157=База!D$2)+(E157=База!D$6),"[strike]","")&amp;D157&amp;IF(H157&lt;&gt;""," ("&amp;H157&amp;")","")&amp;". "&amp;F157&amp;". "&amp;IF((E157=База!D$2)+(E157=База!D$6),"[/strike]  "&amp;O157,IF(I157&lt;&gt;"",I157,"")&amp;IF(J157&lt;&gt;""," + "&amp;J157,"")&amp;IF(K157&lt;&gt;""," + Броня("&amp;K157&amp;")","")&amp;IF(L157&lt;&gt;""," + граната ("&amp;L157&amp;")","")&amp;IF(M157&lt;&gt;""," + "&amp;M157,"")&amp;IF(M157&lt;&gt;""," + Рация",""))</f>
        <v>304 Мануэль Монтес. Солдат. Винтовка + Броня(2)</v>
      </c>
    </row>
    <row r="158" spans="1:18" x14ac:dyDescent="0.25">
      <c r="A158" t="str">
        <f>IF(MOD(C158,2)=0,"Мобилен","Закреплен")</f>
        <v>Закреплен</v>
      </c>
      <c r="B158" t="s">
        <v>170</v>
      </c>
      <c r="C158" s="11">
        <v>305</v>
      </c>
      <c r="D158" s="2" t="s">
        <v>235</v>
      </c>
      <c r="E158" t="s">
        <v>176</v>
      </c>
      <c r="F158" t="s">
        <v>4</v>
      </c>
      <c r="G158">
        <v>9</v>
      </c>
      <c r="H158" t="str">
        <f ca="1">OFFSET(База!I$1,G158,0)</f>
        <v>Разведчик</v>
      </c>
      <c r="I158" t="s">
        <v>5</v>
      </c>
      <c r="K158" s="2">
        <v>2</v>
      </c>
      <c r="P158">
        <f ca="1">IF(I158="",0,VLOOKUP(I158,База!K$2:L$12,2,0)+IF(J158&lt;&gt;"",VLOOKUP(J158,База!K$2:L$12,2,0),0)+OFFSET(База!O$2,K158,0)+(LEN(L158)-LEN(SUBSTITUTE(L158,База!T$2,"")))*База!U$2+(LEN(L158)-LEN(SUBSTITUTE(L158,База!T$3,"")))*База!U$3+(LEN(L158)-LEN(SUBSTITUTE(L158,База!T$4,"")))*База!U$4+(LEN(L158)-LEN(SUBSTITUTE(L158,База!T$5,"")))*База!U$5+(LEN(L158)-LEN(SUBSTITUTE(L158,База!T$6,"")))*База!U$6+IF(M158&lt;&gt;"",VLOOKUP(M158,База!Q$2:R$5,2,0),0)+IF(N158&lt;&gt;"",База!R$6,0))</f>
        <v>300</v>
      </c>
      <c r="Q158" s="1"/>
      <c r="R158" t="str">
        <f ca="1">IF(B158&lt;&gt;B157,"[br][u]"&amp;B158&amp;":"&amp;"[/u][br]","")&amp;TEXT(C158,"00#")&amp;" "&amp;IF((E158=База!D$2)+(E158=База!D$6),"[strike]","")&amp;D158&amp;IF(H158&lt;&gt;""," ("&amp;H158&amp;")","")&amp;". "&amp;F158&amp;". "&amp;IF((E158=База!D$2)+(E158=База!D$6),"[/strike]  "&amp;O158,IF(I158&lt;&gt;"",I158,"")&amp;IF(J158&lt;&gt;""," + "&amp;J158,"")&amp;IF(K158&lt;&gt;""," + Броня("&amp;K158&amp;")","")&amp;IF(L158&lt;&gt;""," + граната ("&amp;L158&amp;")","")&amp;IF(M158&lt;&gt;""," + "&amp;M158,"")&amp;IF(M158&lt;&gt;""," + Рация",""))</f>
        <v>305 Хосе Морено (Разведчик). Солдат. ПП + Броня(2)</v>
      </c>
    </row>
    <row r="159" spans="1:18" x14ac:dyDescent="0.25">
      <c r="A159" t="str">
        <f>IF(MOD(C159,2)=0,"Мобилен","Закреплен")</f>
        <v>Мобилен</v>
      </c>
      <c r="B159" t="s">
        <v>170</v>
      </c>
      <c r="C159" s="11">
        <v>306</v>
      </c>
      <c r="D159" s="2" t="s">
        <v>236</v>
      </c>
      <c r="E159" t="s">
        <v>176</v>
      </c>
      <c r="F159" t="s">
        <v>3</v>
      </c>
      <c r="G159">
        <v>10</v>
      </c>
      <c r="H159" t="str">
        <f ca="1">OFFSET(База!I$1,G159,0)</f>
        <v>Разведчик</v>
      </c>
      <c r="I159" t="s">
        <v>18</v>
      </c>
      <c r="P159">
        <f ca="1">IF(I159="",0,VLOOKUP(I159,База!K$2:L$12,2,0)+IF(J159&lt;&gt;"",VLOOKUP(J159,База!K$2:L$12,2,0),0)+OFFSET(База!O$2,K159,0)+(LEN(L159)-LEN(SUBSTITUTE(L159,База!T$2,"")))*База!U$2+(LEN(L159)-LEN(SUBSTITUTE(L159,База!T$3,"")))*База!U$3+(LEN(L159)-LEN(SUBSTITUTE(L159,База!T$4,"")))*База!U$4+(LEN(L159)-LEN(SUBSTITUTE(L159,База!T$5,"")))*База!U$5+(LEN(L159)-LEN(SUBSTITUTE(L159,База!T$6,"")))*База!U$6+IF(M159&lt;&gt;"",VLOOKUP(M159,База!Q$2:R$5,2,0),0)+IF(N159&lt;&gt;"",База!R$6,0))</f>
        <v>100</v>
      </c>
      <c r="Q159" s="1"/>
      <c r="R159" t="str">
        <f ca="1">IF(B159&lt;&gt;B158,"[br][u]"&amp;B159&amp;":"&amp;"[/u][br]","")&amp;TEXT(C159,"00#")&amp;" "&amp;IF((E159=База!D$2)+(E159=База!D$6),"[strike]","")&amp;D159&amp;IF(H159&lt;&gt;""," ("&amp;H159&amp;")","")&amp;". "&amp;F159&amp;". "&amp;IF((E159=База!D$2)+(E159=База!D$6),"[/strike]  "&amp;O159,IF(I159&lt;&gt;"",I159,"")&amp;IF(J159&lt;&gt;""," + "&amp;J159,"")&amp;IF(K159&lt;&gt;""," + Броня("&amp;K159&amp;")","")&amp;IF(L159&lt;&gt;""," + граната ("&amp;L159&amp;")","")&amp;IF(M159&lt;&gt;""," + "&amp;M159,"")&amp;IF(M159&lt;&gt;""," + Рация",""))</f>
        <v>306 Алехандро Иглесиас (Разведчик). Гвардеец. Винтовка</v>
      </c>
    </row>
    <row r="160" spans="1:18" x14ac:dyDescent="0.25">
      <c r="A160" t="str">
        <f>IF(MOD(C160,2)=0,"Мобилен","Закреплен")</f>
        <v>Закреплен</v>
      </c>
      <c r="B160" t="s">
        <v>170</v>
      </c>
      <c r="C160" s="11">
        <v>307</v>
      </c>
      <c r="D160" s="2" t="s">
        <v>228</v>
      </c>
      <c r="E160" t="s">
        <v>176</v>
      </c>
      <c r="F160" t="s">
        <v>4</v>
      </c>
      <c r="G160">
        <v>53</v>
      </c>
      <c r="H160" t="str">
        <f ca="1">OFFSET(База!I$1,G160,0)</f>
        <v/>
      </c>
      <c r="I160" t="s">
        <v>18</v>
      </c>
      <c r="K160" s="2">
        <v>2</v>
      </c>
      <c r="P160">
        <f ca="1">IF(I160="",0,VLOOKUP(I160,База!K$2:L$12,2,0)+IF(J160&lt;&gt;"",VLOOKUP(J160,База!K$2:L$12,2,0),0)+OFFSET(База!O$2,K160,0)+(LEN(L160)-LEN(SUBSTITUTE(L160,База!T$2,"")))*База!U$2+(LEN(L160)-LEN(SUBSTITUTE(L160,База!T$3,"")))*База!U$3+(LEN(L160)-LEN(SUBSTITUTE(L160,База!T$4,"")))*База!U$4+(LEN(L160)-LEN(SUBSTITUTE(L160,База!T$5,"")))*База!U$5+(LEN(L160)-LEN(SUBSTITUTE(L160,База!T$6,"")))*База!U$6+IF(M160&lt;&gt;"",VLOOKUP(M160,База!Q$2:R$5,2,0),0)+IF(N160&lt;&gt;"",База!R$6,0))</f>
        <v>200</v>
      </c>
      <c r="Q160" s="1"/>
      <c r="R160" t="str">
        <f ca="1">IF(B160&lt;&gt;B159,"[br][u]"&amp;B160&amp;":"&amp;"[/u][br]","")&amp;TEXT(C160,"00#")&amp;" "&amp;IF((E160=База!D$2)+(E160=База!D$6),"[strike]","")&amp;D160&amp;IF(H160&lt;&gt;""," ("&amp;H160&amp;")","")&amp;". "&amp;F160&amp;". "&amp;IF((E160=База!D$2)+(E160=База!D$6),"[/strike]  "&amp;O160,IF(I160&lt;&gt;"",I160,"")&amp;IF(J160&lt;&gt;""," + "&amp;J160,"")&amp;IF(K160&lt;&gt;""," + Броня("&amp;K160&amp;")","")&amp;IF(L160&lt;&gt;""," + граната ("&amp;L160&amp;")","")&amp;IF(M160&lt;&gt;""," + "&amp;M160,"")&amp;IF(M160&lt;&gt;""," + Рация",""))</f>
        <v>307 Эспиранса Роблес. Солдат. Винтовка + Броня(2)</v>
      </c>
    </row>
    <row r="161" spans="1:18" x14ac:dyDescent="0.25">
      <c r="A161" t="str">
        <f>IF(MOD(C161,2)=0,"Мобилен","Закреплен")</f>
        <v>Мобилен</v>
      </c>
      <c r="B161" t="s">
        <v>170</v>
      </c>
      <c r="C161" s="11">
        <v>308</v>
      </c>
      <c r="D161" s="2" t="s">
        <v>237</v>
      </c>
      <c r="E161" t="s">
        <v>176</v>
      </c>
      <c r="F161" t="s">
        <v>4</v>
      </c>
      <c r="G161">
        <v>4</v>
      </c>
      <c r="H161" t="str">
        <f ca="1">OFFSET(База!I$1,G161,0)</f>
        <v>Санитар</v>
      </c>
      <c r="I161" t="s">
        <v>5</v>
      </c>
      <c r="K161" s="2">
        <v>2</v>
      </c>
      <c r="P161">
        <f ca="1">IF(I161="",0,VLOOKUP(I161,База!K$2:L$12,2,0)+IF(J161&lt;&gt;"",VLOOKUP(J161,База!K$2:L$12,2,0),0)+OFFSET(База!O$2,K161,0)+(LEN(L161)-LEN(SUBSTITUTE(L161,База!T$2,"")))*База!U$2+(LEN(L161)-LEN(SUBSTITUTE(L161,База!T$3,"")))*База!U$3+(LEN(L161)-LEN(SUBSTITUTE(L161,База!T$4,"")))*База!U$4+(LEN(L161)-LEN(SUBSTITUTE(L161,База!T$5,"")))*База!U$5+(LEN(L161)-LEN(SUBSTITUTE(L161,База!T$6,"")))*База!U$6+IF(M161&lt;&gt;"",VLOOKUP(M161,База!Q$2:R$5,2,0),0)+IF(N161&lt;&gt;"",База!R$6,0))</f>
        <v>300</v>
      </c>
      <c r="Q161" s="1"/>
      <c r="R161" t="str">
        <f ca="1">IF(B161&lt;&gt;B160,"[br][u]"&amp;B161&amp;":"&amp;"[/u][br]","")&amp;TEXT(C161,"00#")&amp;" "&amp;IF((E161=База!D$2)+(E161=База!D$6),"[strike]","")&amp;D161&amp;IF(H161&lt;&gt;""," ("&amp;H161&amp;")","")&amp;". "&amp;F161&amp;". "&amp;IF((E161=База!D$2)+(E161=База!D$6),"[/strike]  "&amp;O161,IF(I161&lt;&gt;"",I161,"")&amp;IF(J161&lt;&gt;""," + "&amp;J161,"")&amp;IF(K161&lt;&gt;""," + Броня("&amp;K161&amp;")","")&amp;IF(L161&lt;&gt;""," + граната ("&amp;L161&amp;")","")&amp;IF(M161&lt;&gt;""," + "&amp;M161,"")&amp;IF(M161&lt;&gt;""," + Рация",""))</f>
        <v>308 Игнасио Венесуэла (Санитар). Солдат. ПП + Броня(2)</v>
      </c>
    </row>
    <row r="162" spans="1:18" x14ac:dyDescent="0.25">
      <c r="A162" t="str">
        <f>IF(MOD(C162,2)=0,"Мобилен","Закреплен")</f>
        <v>Закреплен</v>
      </c>
      <c r="B162" t="s">
        <v>170</v>
      </c>
      <c r="C162" s="11">
        <v>309</v>
      </c>
      <c r="D162" s="2" t="s">
        <v>238</v>
      </c>
      <c r="E162" t="s">
        <v>176</v>
      </c>
      <c r="F162" t="s">
        <v>4</v>
      </c>
      <c r="G162">
        <v>17</v>
      </c>
      <c r="H162" t="str">
        <f ca="1">OFFSET(База!I$1,G162,0)</f>
        <v>Снайпер</v>
      </c>
      <c r="I162" t="s">
        <v>18</v>
      </c>
      <c r="K162" s="2">
        <v>2</v>
      </c>
      <c r="P162">
        <f ca="1">IF(I162="",0,VLOOKUP(I162,База!K$2:L$12,2,0)+IF(J162&lt;&gt;"",VLOOKUP(J162,База!K$2:L$12,2,0),0)+OFFSET(База!O$2,K162,0)+(LEN(L162)-LEN(SUBSTITUTE(L162,База!T$2,"")))*База!U$2+(LEN(L162)-LEN(SUBSTITUTE(L162,База!T$3,"")))*База!U$3+(LEN(L162)-LEN(SUBSTITUTE(L162,База!T$4,"")))*База!U$4+(LEN(L162)-LEN(SUBSTITUTE(L162,База!T$5,"")))*База!U$5+(LEN(L162)-LEN(SUBSTITUTE(L162,База!T$6,"")))*База!U$6+IF(M162&lt;&gt;"",VLOOKUP(M162,База!Q$2:R$5,2,0),0)+IF(N162&lt;&gt;"",База!R$6,0))</f>
        <v>200</v>
      </c>
      <c r="Q162" s="1"/>
      <c r="R162" t="str">
        <f ca="1">IF(B162&lt;&gt;B161,"[br][u]"&amp;B162&amp;":"&amp;"[/u][br]","")&amp;TEXT(C162,"00#")&amp;" "&amp;IF((E162=База!D$2)+(E162=База!D$6),"[strike]","")&amp;D162&amp;IF(H162&lt;&gt;""," ("&amp;H162&amp;")","")&amp;". "&amp;F162&amp;". "&amp;IF((E162=База!D$2)+(E162=База!D$6),"[/strike]  "&amp;O162,IF(I162&lt;&gt;"",I162,"")&amp;IF(J162&lt;&gt;""," + "&amp;J162,"")&amp;IF(K162&lt;&gt;""," + Броня("&amp;K162&amp;")","")&amp;IF(L162&lt;&gt;""," + граната ("&amp;L162&amp;")","")&amp;IF(M162&lt;&gt;""," + "&amp;M162,"")&amp;IF(M162&lt;&gt;""," + Рация",""))</f>
        <v>309 Рубен Медина (Снайпер). Солдат. Винтовка + Броня(2)</v>
      </c>
    </row>
    <row r="163" spans="1:18" x14ac:dyDescent="0.25">
      <c r="A163" t="str">
        <f>IF(MOD(C163,2)=0,"Мобилен","Закреплен")</f>
        <v>Мобилен</v>
      </c>
      <c r="B163" t="s">
        <v>170</v>
      </c>
      <c r="C163" s="11">
        <v>310</v>
      </c>
      <c r="D163" s="2" t="s">
        <v>239</v>
      </c>
      <c r="E163" t="s">
        <v>176</v>
      </c>
      <c r="F163" t="s">
        <v>3</v>
      </c>
      <c r="G163">
        <v>90</v>
      </c>
      <c r="H163" t="str">
        <f ca="1">OFFSET(База!I$1,G163,0)</f>
        <v/>
      </c>
      <c r="I163" t="s">
        <v>18</v>
      </c>
      <c r="K163" s="2">
        <v>2</v>
      </c>
      <c r="P163">
        <f ca="1">IF(I163="",0,VLOOKUP(I163,База!K$2:L$12,2,0)+IF(J163&lt;&gt;"",VLOOKUP(J163,База!K$2:L$12,2,0),0)+OFFSET(База!O$2,K163,0)+(LEN(L163)-LEN(SUBSTITUTE(L163,База!T$2,"")))*База!U$2+(LEN(L163)-LEN(SUBSTITUTE(L163,База!T$3,"")))*База!U$3+(LEN(L163)-LEN(SUBSTITUTE(L163,База!T$4,"")))*База!U$4+(LEN(L163)-LEN(SUBSTITUTE(L163,База!T$5,"")))*База!U$5+(LEN(L163)-LEN(SUBSTITUTE(L163,База!T$6,"")))*База!U$6+IF(M163&lt;&gt;"",VLOOKUP(M163,База!Q$2:R$5,2,0),0)+IF(N163&lt;&gt;"",База!R$6,0))</f>
        <v>200</v>
      </c>
      <c r="Q163" s="1"/>
      <c r="R163" t="str">
        <f ca="1">IF(B163&lt;&gt;B162,"[br][u]"&amp;B163&amp;":"&amp;"[/u][br]","")&amp;TEXT(C163,"00#")&amp;" "&amp;IF((E163=База!D$2)+(E163=База!D$6),"[strike]","")&amp;D163&amp;IF(H163&lt;&gt;""," ("&amp;H163&amp;")","")&amp;". "&amp;F163&amp;". "&amp;IF((E163=База!D$2)+(E163=База!D$6),"[/strike]  "&amp;O163,IF(I163&lt;&gt;"",I163,"")&amp;IF(J163&lt;&gt;""," + "&amp;J163,"")&amp;IF(K163&lt;&gt;""," + Броня("&amp;K163&amp;")","")&amp;IF(L163&lt;&gt;""," + граната ("&amp;L163&amp;")","")&amp;IF(M163&lt;&gt;""," + "&amp;M163,"")&amp;IF(M163&lt;&gt;""," + Рация",""))</f>
        <v>310 Даниэль Сунига. Гвардеец. Винтовка + Броня(2)</v>
      </c>
    </row>
    <row r="164" spans="1:18" x14ac:dyDescent="0.25">
      <c r="A164" t="str">
        <f>IF(MOD(C164,2)=0,"Мобилен","Закреплен")</f>
        <v>Закреплен</v>
      </c>
      <c r="B164" t="s">
        <v>170</v>
      </c>
      <c r="C164" s="11">
        <v>311</v>
      </c>
      <c r="D164" s="2" t="s">
        <v>240</v>
      </c>
      <c r="E164" t="s">
        <v>176</v>
      </c>
      <c r="F164" t="s">
        <v>4</v>
      </c>
      <c r="G164">
        <v>64</v>
      </c>
      <c r="H164" t="str">
        <f ca="1">OFFSET(База!I$1,G164,0)</f>
        <v/>
      </c>
      <c r="I164" t="s">
        <v>18</v>
      </c>
      <c r="K164" s="2">
        <v>2</v>
      </c>
      <c r="P164">
        <f ca="1">IF(I164="",0,VLOOKUP(I164,База!K$2:L$12,2,0)+IF(J164&lt;&gt;"",VLOOKUP(J164,База!K$2:L$12,2,0),0)+OFFSET(База!O$2,K164,0)+(LEN(L164)-LEN(SUBSTITUTE(L164,База!T$2,"")))*База!U$2+(LEN(L164)-LEN(SUBSTITUTE(L164,База!T$3,"")))*База!U$3+(LEN(L164)-LEN(SUBSTITUTE(L164,База!T$4,"")))*База!U$4+(LEN(L164)-LEN(SUBSTITUTE(L164,База!T$5,"")))*База!U$5+(LEN(L164)-LEN(SUBSTITUTE(L164,База!T$6,"")))*База!U$6+IF(M164&lt;&gt;"",VLOOKUP(M164,База!Q$2:R$5,2,0),0)+IF(N164&lt;&gt;"",База!R$6,0))</f>
        <v>200</v>
      </c>
      <c r="Q164" s="1"/>
      <c r="R164" t="str">
        <f ca="1">IF(B164&lt;&gt;B163,"[br][u]"&amp;B164&amp;":"&amp;"[/u][br]","")&amp;TEXT(C164,"00#")&amp;" "&amp;IF((E164=База!D$2)+(E164=База!D$6),"[strike]","")&amp;D164&amp;IF(H164&lt;&gt;""," ("&amp;H164&amp;")","")&amp;". "&amp;F164&amp;". "&amp;IF((E164=База!D$2)+(E164=База!D$6),"[/strike]  "&amp;O164,IF(I164&lt;&gt;"",I164,"")&amp;IF(J164&lt;&gt;""," + "&amp;J164,"")&amp;IF(K164&lt;&gt;""," + Броня("&amp;K164&amp;")","")&amp;IF(L164&lt;&gt;""," + граната ("&amp;L164&amp;")","")&amp;IF(M164&lt;&gt;""," + "&amp;M164,"")&amp;IF(M164&lt;&gt;""," + Рация",""))</f>
        <v>311 Серхио Пара. Солдат. Винтовка + Броня(2)</v>
      </c>
    </row>
    <row r="165" spans="1:18" x14ac:dyDescent="0.25">
      <c r="A165" t="str">
        <f>IF(MOD(C165,2)=0,"Мобилен","Закреплен")</f>
        <v>Мобилен</v>
      </c>
      <c r="B165" t="s">
        <v>170</v>
      </c>
      <c r="C165" s="11">
        <v>312</v>
      </c>
      <c r="D165" s="2" t="s">
        <v>241</v>
      </c>
      <c r="E165" t="s">
        <v>176</v>
      </c>
      <c r="F165" t="s">
        <v>4</v>
      </c>
      <c r="G165">
        <v>79</v>
      </c>
      <c r="H165" t="str">
        <f ca="1">OFFSET(База!I$1,G165,0)</f>
        <v/>
      </c>
      <c r="I165" t="s">
        <v>18</v>
      </c>
      <c r="K165" s="2">
        <v>2</v>
      </c>
      <c r="P165">
        <f ca="1">IF(I165="",0,VLOOKUP(I165,База!K$2:L$12,2,0)+IF(J165&lt;&gt;"",VLOOKUP(J165,База!K$2:L$12,2,0),0)+OFFSET(База!O$2,K165,0)+(LEN(L165)-LEN(SUBSTITUTE(L165,База!T$2,"")))*База!U$2+(LEN(L165)-LEN(SUBSTITUTE(L165,База!T$3,"")))*База!U$3+(LEN(L165)-LEN(SUBSTITUTE(L165,База!T$4,"")))*База!U$4+(LEN(L165)-LEN(SUBSTITUTE(L165,База!T$5,"")))*База!U$5+(LEN(L165)-LEN(SUBSTITUTE(L165,База!T$6,"")))*База!U$6+IF(M165&lt;&gt;"",VLOOKUP(M165,База!Q$2:R$5,2,0),0)+IF(N165&lt;&gt;"",База!R$6,0))</f>
        <v>200</v>
      </c>
      <c r="Q165" s="1"/>
      <c r="R165" t="str">
        <f ca="1">IF(B165&lt;&gt;B164,"[br][u]"&amp;B165&amp;":"&amp;"[/u][br]","")&amp;TEXT(C165,"00#")&amp;" "&amp;IF((E165=База!D$2)+(E165=База!D$6),"[strike]","")&amp;D165&amp;IF(H165&lt;&gt;""," ("&amp;H165&amp;")","")&amp;". "&amp;F165&amp;". "&amp;IF((E165=База!D$2)+(E165=База!D$6),"[/strike]  "&amp;O165,IF(I165&lt;&gt;"",I165,"")&amp;IF(J165&lt;&gt;""," + "&amp;J165,"")&amp;IF(K165&lt;&gt;""," + Броня("&amp;K165&amp;")","")&amp;IF(L165&lt;&gt;""," + граната ("&amp;L165&amp;")","")&amp;IF(M165&lt;&gt;""," + "&amp;M165,"")&amp;IF(M165&lt;&gt;""," + Рация",""))</f>
        <v>312 Анхель Роблес. Солдат. Винтовка + Броня(2)</v>
      </c>
    </row>
    <row r="166" spans="1:18" x14ac:dyDescent="0.25">
      <c r="A166" t="str">
        <f>IF(MOD(C166,2)=0,"Мобилен","Закреплен")</f>
        <v>Закреплен</v>
      </c>
      <c r="B166" t="s">
        <v>170</v>
      </c>
      <c r="C166" s="11">
        <v>313</v>
      </c>
      <c r="D166" s="2" t="s">
        <v>229</v>
      </c>
      <c r="E166" t="s">
        <v>176</v>
      </c>
      <c r="F166" t="s">
        <v>4</v>
      </c>
      <c r="G166">
        <v>18</v>
      </c>
      <c r="H166" t="str">
        <f ca="1">OFFSET(База!I$1,G166,0)</f>
        <v>Снайпер</v>
      </c>
      <c r="I166" t="s">
        <v>18</v>
      </c>
      <c r="K166" s="2">
        <v>2</v>
      </c>
      <c r="P166">
        <f ca="1">IF(I166="",0,VLOOKUP(I166,База!K$2:L$12,2,0)+IF(J166&lt;&gt;"",VLOOKUP(J166,База!K$2:L$12,2,0),0)+OFFSET(База!O$2,K166,0)+(LEN(L166)-LEN(SUBSTITUTE(L166,База!T$2,"")))*База!U$2+(LEN(L166)-LEN(SUBSTITUTE(L166,База!T$3,"")))*База!U$3+(LEN(L166)-LEN(SUBSTITUTE(L166,База!T$4,"")))*База!U$4+(LEN(L166)-LEN(SUBSTITUTE(L166,База!T$5,"")))*База!U$5+(LEN(L166)-LEN(SUBSTITUTE(L166,База!T$6,"")))*База!U$6+IF(M166&lt;&gt;"",VLOOKUP(M166,База!Q$2:R$5,2,0),0)+IF(N166&lt;&gt;"",База!R$6,0))</f>
        <v>200</v>
      </c>
      <c r="Q166" s="1"/>
      <c r="R166" t="str">
        <f ca="1">IF(B166&lt;&gt;B165,"[br][u]"&amp;B166&amp;":"&amp;"[/u][br]","")&amp;TEXT(C166,"00#")&amp;" "&amp;IF((E166=База!D$2)+(E166=База!D$6),"[strike]","")&amp;D166&amp;IF(H166&lt;&gt;""," ("&amp;H166&amp;")","")&amp;". "&amp;F166&amp;". "&amp;IF((E166=База!D$2)+(E166=База!D$6),"[/strike]  "&amp;O166,IF(I166&lt;&gt;"",I166,"")&amp;IF(J166&lt;&gt;""," + "&amp;J166,"")&amp;IF(K166&lt;&gt;""," + Броня("&amp;K166&amp;")","")&amp;IF(L166&lt;&gt;""," + граната ("&amp;L166&amp;")","")&amp;IF(M166&lt;&gt;""," + "&amp;M166,"")&amp;IF(M166&lt;&gt;""," + Рация",""))</f>
        <v>313 Исабель Рамос (Снайпер). Солдат. Винтовка + Броня(2)</v>
      </c>
    </row>
    <row r="167" spans="1:18" x14ac:dyDescent="0.25">
      <c r="A167" t="str">
        <f>IF(MOD(C167,2)=0,"Мобилен","Закреплен")</f>
        <v>Мобилен</v>
      </c>
      <c r="B167" t="s">
        <v>170</v>
      </c>
      <c r="C167" s="11">
        <v>314</v>
      </c>
      <c r="D167" s="2" t="s">
        <v>242</v>
      </c>
      <c r="E167" t="s">
        <v>176</v>
      </c>
      <c r="F167" t="s">
        <v>4</v>
      </c>
      <c r="G167">
        <v>44</v>
      </c>
      <c r="H167" t="str">
        <f ca="1">OFFSET(База!I$1,G167,0)</f>
        <v/>
      </c>
      <c r="I167" t="s">
        <v>18</v>
      </c>
      <c r="K167" s="2">
        <v>2</v>
      </c>
      <c r="P167">
        <f ca="1">IF(I167="",0,VLOOKUP(I167,База!K$2:L$12,2,0)+IF(J167&lt;&gt;"",VLOOKUP(J167,База!K$2:L$12,2,0),0)+OFFSET(База!O$2,K167,0)+(LEN(L167)-LEN(SUBSTITUTE(L167,База!T$2,"")))*База!U$2+(LEN(L167)-LEN(SUBSTITUTE(L167,База!T$3,"")))*База!U$3+(LEN(L167)-LEN(SUBSTITUTE(L167,База!T$4,"")))*База!U$4+(LEN(L167)-LEN(SUBSTITUTE(L167,База!T$5,"")))*База!U$5+(LEN(L167)-LEN(SUBSTITUTE(L167,База!T$6,"")))*База!U$6+IF(M167&lt;&gt;"",VLOOKUP(M167,База!Q$2:R$5,2,0),0)+IF(N167&lt;&gt;"",База!R$6,0))</f>
        <v>200</v>
      </c>
      <c r="Q167" s="1"/>
      <c r="R167" t="str">
        <f ca="1">IF(B167&lt;&gt;B166,"[br][u]"&amp;B167&amp;":"&amp;"[/u][br]","")&amp;TEXT(C167,"00#")&amp;" "&amp;IF((E167=База!D$2)+(E167=База!D$6),"[strike]","")&amp;D167&amp;IF(H167&lt;&gt;""," ("&amp;H167&amp;")","")&amp;". "&amp;F167&amp;". "&amp;IF((E167=База!D$2)+(E167=База!D$6),"[/strike]  "&amp;O167,IF(I167&lt;&gt;"",I167,"")&amp;IF(J167&lt;&gt;""," + "&amp;J167,"")&amp;IF(K167&lt;&gt;""," + Броня("&amp;K167&amp;")","")&amp;IF(L167&lt;&gt;""," + граната ("&amp;L167&amp;")","")&amp;IF(M167&lt;&gt;""," + "&amp;M167,"")&amp;IF(M167&lt;&gt;""," + Рация",""))</f>
        <v>314 Кармело Мигелес. Солдат. Винтовка + Броня(2)</v>
      </c>
    </row>
    <row r="168" spans="1:18" x14ac:dyDescent="0.25">
      <c r="A168" t="str">
        <f>IF(MOD(C168,2)=0,"Мобилен","Закреплен")</f>
        <v>Закреплен</v>
      </c>
      <c r="B168" t="s">
        <v>170</v>
      </c>
      <c r="C168" s="11">
        <v>315</v>
      </c>
      <c r="D168" s="2" t="s">
        <v>243</v>
      </c>
      <c r="E168" t="s">
        <v>176</v>
      </c>
      <c r="F168" t="s">
        <v>4</v>
      </c>
      <c r="G168">
        <v>11</v>
      </c>
      <c r="H168" t="str">
        <f ca="1">OFFSET(База!I$1,G168,0)</f>
        <v>Разведчик</v>
      </c>
      <c r="I168" t="s">
        <v>18</v>
      </c>
      <c r="K168" s="2">
        <v>2</v>
      </c>
      <c r="P168">
        <f ca="1">IF(I168="",0,VLOOKUP(I168,База!K$2:L$12,2,0)+IF(J168&lt;&gt;"",VLOOKUP(J168,База!K$2:L$12,2,0),0)+OFFSET(База!O$2,K168,0)+(LEN(L168)-LEN(SUBSTITUTE(L168,База!T$2,"")))*База!U$2+(LEN(L168)-LEN(SUBSTITUTE(L168,База!T$3,"")))*База!U$3+(LEN(L168)-LEN(SUBSTITUTE(L168,База!T$4,"")))*База!U$4+(LEN(L168)-LEN(SUBSTITUTE(L168,База!T$5,"")))*База!U$5+(LEN(L168)-LEN(SUBSTITUTE(L168,База!T$6,"")))*База!U$6+IF(M168&lt;&gt;"",VLOOKUP(M168,База!Q$2:R$5,2,0),0)+IF(N168&lt;&gt;"",База!R$6,0))</f>
        <v>200</v>
      </c>
      <c r="Q168" s="1"/>
      <c r="R168" t="str">
        <f ca="1">IF(B168&lt;&gt;B167,"[br][u]"&amp;B168&amp;":"&amp;"[/u][br]","")&amp;TEXT(C168,"00#")&amp;" "&amp;IF((E168=База!D$2)+(E168=База!D$6),"[strike]","")&amp;D168&amp;IF(H168&lt;&gt;""," ("&amp;H168&amp;")","")&amp;". "&amp;F168&amp;". "&amp;IF((E168=База!D$2)+(E168=База!D$6),"[/strike]  "&amp;O168,IF(I168&lt;&gt;"",I168,"")&amp;IF(J168&lt;&gt;""," + "&amp;J168,"")&amp;IF(K168&lt;&gt;""," + Броня("&amp;K168&amp;")","")&amp;IF(L168&lt;&gt;""," + граната ("&amp;L168&amp;")","")&amp;IF(M168&lt;&gt;""," + "&amp;M168,"")&amp;IF(M168&lt;&gt;""," + Рация",""))</f>
        <v>315 Сезар Рамос (Разведчик). Солдат. Винтовка + Броня(2)</v>
      </c>
    </row>
    <row r="169" spans="1:18" x14ac:dyDescent="0.25">
      <c r="A169" t="str">
        <f>IF(MOD(C169,2)=0,"Мобилен","Закреплен")</f>
        <v>Мобилен</v>
      </c>
      <c r="B169" t="s">
        <v>170</v>
      </c>
      <c r="C169" s="11">
        <v>316</v>
      </c>
      <c r="D169" s="2" t="s">
        <v>244</v>
      </c>
      <c r="E169" t="s">
        <v>178</v>
      </c>
      <c r="F169" t="s">
        <v>4</v>
      </c>
      <c r="G169">
        <v>77</v>
      </c>
      <c r="H169" t="str">
        <f ca="1">OFFSET(База!I$1,G169,0)</f>
        <v/>
      </c>
      <c r="I169" t="s">
        <v>18</v>
      </c>
      <c r="K169" s="2">
        <v>2</v>
      </c>
      <c r="O169" t="s">
        <v>268</v>
      </c>
      <c r="P169">
        <f ca="1">IF(I169="",0,VLOOKUP(I169,База!K$2:L$12,2,0)+IF(J169&lt;&gt;"",VLOOKUP(J169,База!K$2:L$12,2,0),0)+OFFSET(База!O$2,K169,0)+(LEN(L169)-LEN(SUBSTITUTE(L169,База!T$2,"")))*База!U$2+(LEN(L169)-LEN(SUBSTITUTE(L169,База!T$3,"")))*База!U$3+(LEN(L169)-LEN(SUBSTITUTE(L169,База!T$4,"")))*База!U$4+(LEN(L169)-LEN(SUBSTITUTE(L169,База!T$5,"")))*База!U$5+(LEN(L169)-LEN(SUBSTITUTE(L169,База!T$6,"")))*База!U$6+IF(M169&lt;&gt;"",VLOOKUP(M169,База!Q$2:R$5,2,0),0)+IF(N169&lt;&gt;"",База!R$6,0))</f>
        <v>200</v>
      </c>
      <c r="Q169" s="1"/>
      <c r="R169" t="str">
        <f ca="1">IF(B169&lt;&gt;B168,"[br][u]"&amp;B169&amp;":"&amp;"[/u][br]","")&amp;TEXT(C169,"00#")&amp;" "&amp;IF((E169=База!D$2)+(E169=База!D$6),"[strike]","")&amp;D169&amp;IF(H169&lt;&gt;""," ("&amp;H169&amp;")","")&amp;". "&amp;F169&amp;". "&amp;IF((E169=База!D$2)+(E169=База!D$6),"[/strike]  "&amp;O169,IF(I169&lt;&gt;"",I169,"")&amp;IF(J169&lt;&gt;""," + "&amp;J169,"")&amp;IF(K169&lt;&gt;""," + Броня("&amp;K169&amp;")","")&amp;IF(L169&lt;&gt;""," + граната ("&amp;L169&amp;")","")&amp;IF(M169&lt;&gt;""," + "&amp;M169,"")&amp;IF(M169&lt;&gt;""," + Рация",""))</f>
        <v>316 [strike]Игнасио Риос. Солдат. [/strike]  Погиб при штурме Сан Моны 29.10.2011</v>
      </c>
    </row>
    <row r="170" spans="1:18" x14ac:dyDescent="0.25">
      <c r="A170" t="str">
        <f>IF(MOD(C170,2)=0,"Мобилен","Закреплен")</f>
        <v>Закреплен</v>
      </c>
      <c r="B170" t="s">
        <v>170</v>
      </c>
      <c r="C170" s="11">
        <v>317</v>
      </c>
      <c r="D170" s="2" t="s">
        <v>245</v>
      </c>
      <c r="E170" t="s">
        <v>176</v>
      </c>
      <c r="F170" t="s">
        <v>4</v>
      </c>
      <c r="G170">
        <v>35</v>
      </c>
      <c r="H170" t="str">
        <f ca="1">OFFSET(База!I$1,G170,0)</f>
        <v/>
      </c>
      <c r="I170" t="s">
        <v>18</v>
      </c>
      <c r="K170" s="2">
        <v>2</v>
      </c>
      <c r="P170">
        <f ca="1">IF(I170="",0,VLOOKUP(I170,База!K$2:L$12,2,0)+IF(J170&lt;&gt;"",VLOOKUP(J170,База!K$2:L$12,2,0),0)+OFFSET(База!O$2,K170,0)+(LEN(L170)-LEN(SUBSTITUTE(L170,База!T$2,"")))*База!U$2+(LEN(L170)-LEN(SUBSTITUTE(L170,База!T$3,"")))*База!U$3+(LEN(L170)-LEN(SUBSTITUTE(L170,База!T$4,"")))*База!U$4+(LEN(L170)-LEN(SUBSTITUTE(L170,База!T$5,"")))*База!U$5+(LEN(L170)-LEN(SUBSTITUTE(L170,База!T$6,"")))*База!U$6+IF(M170&lt;&gt;"",VLOOKUP(M170,База!Q$2:R$5,2,0),0)+IF(N170&lt;&gt;"",База!R$6,0))</f>
        <v>200</v>
      </c>
      <c r="Q170" s="1"/>
      <c r="R170" t="str">
        <f ca="1">IF(B170&lt;&gt;B169,"[br][u]"&amp;B170&amp;":"&amp;"[/u][br]","")&amp;TEXT(C170,"00#")&amp;" "&amp;IF((E170=База!D$2)+(E170=База!D$6),"[strike]","")&amp;D170&amp;IF(H170&lt;&gt;""," ("&amp;H170&amp;")","")&amp;". "&amp;F170&amp;". "&amp;IF((E170=База!D$2)+(E170=База!D$6),"[/strike]  "&amp;O170,IF(I170&lt;&gt;"",I170,"")&amp;IF(J170&lt;&gt;""," + "&amp;J170,"")&amp;IF(K170&lt;&gt;""," + Броня("&amp;K170&amp;")","")&amp;IF(L170&lt;&gt;""," + граната ("&amp;L170&amp;")","")&amp;IF(M170&lt;&gt;""," + "&amp;M170,"")&amp;IF(M170&lt;&gt;""," + Рация",""))</f>
        <v>317 Франсиско Сигура. Солдат. Винтовка + Броня(2)</v>
      </c>
    </row>
    <row r="171" spans="1:18" x14ac:dyDescent="0.25">
      <c r="A171" t="str">
        <f>IF(MOD(C171,2)=0,"Мобилен","Закреплен")</f>
        <v>Мобилен</v>
      </c>
      <c r="B171" t="s">
        <v>170</v>
      </c>
      <c r="C171" s="11">
        <v>318</v>
      </c>
      <c r="D171" s="2" t="s">
        <v>246</v>
      </c>
      <c r="E171" t="s">
        <v>176</v>
      </c>
      <c r="F171" t="s">
        <v>3</v>
      </c>
      <c r="G171">
        <v>68</v>
      </c>
      <c r="H171" t="str">
        <f ca="1">OFFSET(База!I$1,G171,0)</f>
        <v/>
      </c>
      <c r="I171" t="s">
        <v>18</v>
      </c>
      <c r="K171" s="2">
        <v>2</v>
      </c>
      <c r="P171">
        <f ca="1">IF(I171="",0,VLOOKUP(I171,База!K$2:L$12,2,0)+IF(J171&lt;&gt;"",VLOOKUP(J171,База!K$2:L$12,2,0),0)+OFFSET(База!O$2,K171,0)+(LEN(L171)-LEN(SUBSTITUTE(L171,База!T$2,"")))*База!U$2+(LEN(L171)-LEN(SUBSTITUTE(L171,База!T$3,"")))*База!U$3+(LEN(L171)-LEN(SUBSTITUTE(L171,База!T$4,"")))*База!U$4+(LEN(L171)-LEN(SUBSTITUTE(L171,База!T$5,"")))*База!U$5+(LEN(L171)-LEN(SUBSTITUTE(L171,База!T$6,"")))*База!U$6+IF(M171&lt;&gt;"",VLOOKUP(M171,База!Q$2:R$5,2,0),0)+IF(N171&lt;&gt;"",База!R$6,0))</f>
        <v>200</v>
      </c>
      <c r="Q171" s="1"/>
      <c r="R171" t="str">
        <f ca="1">IF(B171&lt;&gt;B170,"[br][u]"&amp;B171&amp;":"&amp;"[/u][br]","")&amp;TEXT(C171,"00#")&amp;" "&amp;IF((E171=База!D$2)+(E171=База!D$6),"[strike]","")&amp;D171&amp;IF(H171&lt;&gt;""," ("&amp;H171&amp;")","")&amp;". "&amp;F171&amp;". "&amp;IF((E171=База!D$2)+(E171=База!D$6),"[/strike]  "&amp;O171,IF(I171&lt;&gt;"",I171,"")&amp;IF(J171&lt;&gt;""," + "&amp;J171,"")&amp;IF(K171&lt;&gt;""," + Броня("&amp;K171&amp;")","")&amp;IF(L171&lt;&gt;""," + граната ("&amp;L171&amp;")","")&amp;IF(M171&lt;&gt;""," + "&amp;M171,"")&amp;IF(M171&lt;&gt;""," + Рация",""))</f>
        <v>318 Хосе Ортис. Гвардеец. Винтовка + Броня(2)</v>
      </c>
    </row>
    <row r="172" spans="1:18" x14ac:dyDescent="0.25">
      <c r="A172" t="str">
        <f>IF(MOD(C172,2)=0,"Мобилен","Закреплен")</f>
        <v>Закреплен</v>
      </c>
      <c r="B172" t="s">
        <v>170</v>
      </c>
      <c r="C172" s="11">
        <v>319</v>
      </c>
      <c r="D172" s="2" t="s">
        <v>247</v>
      </c>
      <c r="E172" t="s">
        <v>176</v>
      </c>
      <c r="F172" t="s">
        <v>4</v>
      </c>
      <c r="G172">
        <v>88</v>
      </c>
      <c r="H172" t="str">
        <f ca="1">OFFSET(База!I$1,G172,0)</f>
        <v/>
      </c>
      <c r="I172" t="s">
        <v>18</v>
      </c>
      <c r="K172" s="2">
        <v>2</v>
      </c>
      <c r="P172">
        <f ca="1">IF(I172="",0,VLOOKUP(I172,База!K$2:L$12,2,0)+IF(J172&lt;&gt;"",VLOOKUP(J172,База!K$2:L$12,2,0),0)+OFFSET(База!O$2,K172,0)+(LEN(L172)-LEN(SUBSTITUTE(L172,База!T$2,"")))*База!U$2+(LEN(L172)-LEN(SUBSTITUTE(L172,База!T$3,"")))*База!U$3+(LEN(L172)-LEN(SUBSTITUTE(L172,База!T$4,"")))*База!U$4+(LEN(L172)-LEN(SUBSTITUTE(L172,База!T$5,"")))*База!U$5+(LEN(L172)-LEN(SUBSTITUTE(L172,База!T$6,"")))*База!U$6+IF(M172&lt;&gt;"",VLOOKUP(M172,База!Q$2:R$5,2,0),0)+IF(N172&lt;&gt;"",База!R$6,0))</f>
        <v>200</v>
      </c>
      <c r="Q172" s="1"/>
      <c r="R172" t="str">
        <f ca="1">IF(B172&lt;&gt;B171,"[br][u]"&amp;B172&amp;":"&amp;"[/u][br]","")&amp;TEXT(C172,"00#")&amp;" "&amp;IF((E172=База!D$2)+(E172=База!D$6),"[strike]","")&amp;D172&amp;IF(H172&lt;&gt;""," ("&amp;H172&amp;")","")&amp;". "&amp;F172&amp;". "&amp;IF((E172=База!D$2)+(E172=База!D$6),"[/strike]  "&amp;O172,IF(I172&lt;&gt;"",I172,"")&amp;IF(J172&lt;&gt;""," + "&amp;J172,"")&amp;IF(K172&lt;&gt;""," + Броня("&amp;K172&amp;")","")&amp;IF(L172&lt;&gt;""," + граната ("&amp;L172&amp;")","")&amp;IF(M172&lt;&gt;""," + "&amp;M172,"")&amp;IF(M172&lt;&gt;""," + Рация",""))</f>
        <v>319 Рамон Бустос. Солдат. Винтовка + Броня(2)</v>
      </c>
    </row>
    <row r="173" spans="1:18" x14ac:dyDescent="0.25">
      <c r="A173" t="str">
        <f>IF(MOD(C173,2)=0,"Мобилен","Закреплен")</f>
        <v>Мобилен</v>
      </c>
      <c r="B173" t="s">
        <v>170</v>
      </c>
      <c r="C173" s="11">
        <v>320</v>
      </c>
      <c r="D173" s="2" t="s">
        <v>248</v>
      </c>
      <c r="E173" t="s">
        <v>178</v>
      </c>
      <c r="F173" t="s">
        <v>4</v>
      </c>
      <c r="G173">
        <v>38</v>
      </c>
      <c r="H173" t="str">
        <f ca="1">OFFSET(База!I$1,G173,0)</f>
        <v/>
      </c>
      <c r="I173" t="s">
        <v>18</v>
      </c>
      <c r="K173" s="2">
        <v>2</v>
      </c>
      <c r="O173" t="s">
        <v>268</v>
      </c>
      <c r="P173">
        <f ca="1">IF(I173="",0,VLOOKUP(I173,База!K$2:L$12,2,0)+IF(J173&lt;&gt;"",VLOOKUP(J173,База!K$2:L$12,2,0),0)+OFFSET(База!O$2,K173,0)+(LEN(L173)-LEN(SUBSTITUTE(L173,База!T$2,"")))*База!U$2+(LEN(L173)-LEN(SUBSTITUTE(L173,База!T$3,"")))*База!U$3+(LEN(L173)-LEN(SUBSTITUTE(L173,База!T$4,"")))*База!U$4+(LEN(L173)-LEN(SUBSTITUTE(L173,База!T$5,"")))*База!U$5+(LEN(L173)-LEN(SUBSTITUTE(L173,База!T$6,"")))*База!U$6+IF(M173&lt;&gt;"",VLOOKUP(M173,База!Q$2:R$5,2,0),0)+IF(N173&lt;&gt;"",База!R$6,0))</f>
        <v>200</v>
      </c>
      <c r="Q173" s="1"/>
      <c r="R173" t="str">
        <f ca="1">IF(B173&lt;&gt;B172,"[br][u]"&amp;B173&amp;":"&amp;"[/u][br]","")&amp;TEXT(C173,"00#")&amp;" "&amp;IF((E173=База!D$2)+(E173=База!D$6),"[strike]","")&amp;D173&amp;IF(H173&lt;&gt;""," ("&amp;H173&amp;")","")&amp;". "&amp;F173&amp;". "&amp;IF((E173=База!D$2)+(E173=База!D$6),"[/strike]  "&amp;O173,IF(I173&lt;&gt;"",I173,"")&amp;IF(J173&lt;&gt;""," + "&amp;J173,"")&amp;IF(K173&lt;&gt;""," + Броня("&amp;K173&amp;")","")&amp;IF(L173&lt;&gt;""," + граната ("&amp;L173&amp;")","")&amp;IF(M173&lt;&gt;""," + "&amp;M173,"")&amp;IF(M173&lt;&gt;""," + Рация",""))</f>
        <v>320 [strike]Севастьян Рохос. Солдат. [/strike]  Погиб при штурме Сан Моны 29.10.2011</v>
      </c>
    </row>
    <row r="174" spans="1:18" x14ac:dyDescent="0.25">
      <c r="A174" t="str">
        <f>IF(MOD(C174,2)=0,"Мобилен","Закреплен")</f>
        <v>Закреплен</v>
      </c>
      <c r="B174" t="s">
        <v>170</v>
      </c>
      <c r="C174" s="11">
        <v>321</v>
      </c>
      <c r="D174" s="2" t="s">
        <v>230</v>
      </c>
      <c r="E174" t="s">
        <v>176</v>
      </c>
      <c r="F174" t="s">
        <v>4</v>
      </c>
      <c r="G174">
        <v>68</v>
      </c>
      <c r="H174" t="str">
        <f ca="1">OFFSET(База!I$1,G174,0)</f>
        <v/>
      </c>
      <c r="I174" t="s">
        <v>18</v>
      </c>
      <c r="K174" s="2">
        <v>2</v>
      </c>
      <c r="P174">
        <f ca="1">IF(I174="",0,VLOOKUP(I174,База!K$2:L$12,2,0)+IF(J174&lt;&gt;"",VLOOKUP(J174,База!K$2:L$12,2,0),0)+OFFSET(База!O$2,K174,0)+(LEN(L174)-LEN(SUBSTITUTE(L174,База!T$2,"")))*База!U$2+(LEN(L174)-LEN(SUBSTITUTE(L174,База!T$3,"")))*База!U$3+(LEN(L174)-LEN(SUBSTITUTE(L174,База!T$4,"")))*База!U$4+(LEN(L174)-LEN(SUBSTITUTE(L174,База!T$5,"")))*База!U$5+(LEN(L174)-LEN(SUBSTITUTE(L174,База!T$6,"")))*База!U$6+IF(M174&lt;&gt;"",VLOOKUP(M174,База!Q$2:R$5,2,0),0)+IF(N174&lt;&gt;"",База!R$6,0))</f>
        <v>200</v>
      </c>
      <c r="Q174" s="1"/>
      <c r="R174" t="str">
        <f ca="1">IF(B174&lt;&gt;B173,"[br][u]"&amp;B174&amp;":"&amp;"[/u][br]","")&amp;TEXT(C174,"00#")&amp;" "&amp;IF((E174=База!D$2)+(E174=База!D$6),"[strike]","")&amp;D174&amp;IF(H174&lt;&gt;""," ("&amp;H174&amp;")","")&amp;". "&amp;F174&amp;". "&amp;IF((E174=База!D$2)+(E174=База!D$6),"[/strike]  "&amp;O174,IF(I174&lt;&gt;"",I174,"")&amp;IF(J174&lt;&gt;""," + "&amp;J174,"")&amp;IF(K174&lt;&gt;""," + Броня("&amp;K174&amp;")","")&amp;IF(L174&lt;&gt;""," + граната ("&amp;L174&amp;")","")&amp;IF(M174&lt;&gt;""," + "&amp;M174,"")&amp;IF(M174&lt;&gt;""," + Рация",""))</f>
        <v>321 Вероника Рамирес. Солдат. Винтовка + Броня(2)</v>
      </c>
    </row>
    <row r="175" spans="1:18" x14ac:dyDescent="0.25">
      <c r="A175" t="str">
        <f>IF(MOD(C175,2)=0,"Мобилен","Закреплен")</f>
        <v>Мобилен</v>
      </c>
      <c r="B175" t="s">
        <v>170</v>
      </c>
      <c r="C175" s="11">
        <v>322</v>
      </c>
      <c r="D175" s="2" t="s">
        <v>249</v>
      </c>
      <c r="E175" t="s">
        <v>176</v>
      </c>
      <c r="F175" t="s">
        <v>4</v>
      </c>
      <c r="G175">
        <v>92</v>
      </c>
      <c r="H175" t="str">
        <f ca="1">OFFSET(База!I$1,G175,0)</f>
        <v/>
      </c>
      <c r="I175" t="s">
        <v>18</v>
      </c>
      <c r="K175" s="2">
        <v>2</v>
      </c>
      <c r="P175">
        <f ca="1">IF(I175="",0,VLOOKUP(I175,База!K$2:L$12,2,0)+IF(J175&lt;&gt;"",VLOOKUP(J175,База!K$2:L$12,2,0),0)+OFFSET(База!O$2,K175,0)+(LEN(L175)-LEN(SUBSTITUTE(L175,База!T$2,"")))*База!U$2+(LEN(L175)-LEN(SUBSTITUTE(L175,База!T$3,"")))*База!U$3+(LEN(L175)-LEN(SUBSTITUTE(L175,База!T$4,"")))*База!U$4+(LEN(L175)-LEN(SUBSTITUTE(L175,База!T$5,"")))*База!U$5+(LEN(L175)-LEN(SUBSTITUTE(L175,База!T$6,"")))*База!U$6+IF(M175&lt;&gt;"",VLOOKUP(M175,База!Q$2:R$5,2,0),0)+IF(N175&lt;&gt;"",База!R$6,0))</f>
        <v>200</v>
      </c>
      <c r="Q175" s="1"/>
      <c r="R175" t="str">
        <f ca="1">IF(B175&lt;&gt;B174,"[br][u]"&amp;B175&amp;":"&amp;"[/u][br]","")&amp;TEXT(C175,"00#")&amp;" "&amp;IF((E175=База!D$2)+(E175=База!D$6),"[strike]","")&amp;D175&amp;IF(H175&lt;&gt;""," ("&amp;H175&amp;")","")&amp;". "&amp;F175&amp;". "&amp;IF((E175=База!D$2)+(E175=База!D$6),"[/strike]  "&amp;O175,IF(I175&lt;&gt;"",I175,"")&amp;IF(J175&lt;&gt;""," + "&amp;J175,"")&amp;IF(K175&lt;&gt;""," + Броня("&amp;K175&amp;")","")&amp;IF(L175&lt;&gt;""," + граната ("&amp;L175&amp;")","")&amp;IF(M175&lt;&gt;""," + "&amp;M175,"")&amp;IF(M175&lt;&gt;""," + Рация",""))</f>
        <v>322 Карлос Прадо. Солдат. Винтовка + Броня(2)</v>
      </c>
    </row>
    <row r="176" spans="1:18" x14ac:dyDescent="0.25">
      <c r="A176" t="str">
        <f>IF(MOD(C176,2)=0,"Мобилен","Закреплен")</f>
        <v>Закреплен</v>
      </c>
      <c r="B176" t="s">
        <v>170</v>
      </c>
      <c r="C176" s="11">
        <v>323</v>
      </c>
      <c r="D176" s="2" t="s">
        <v>250</v>
      </c>
      <c r="E176" t="s">
        <v>176</v>
      </c>
      <c r="F176" t="s">
        <v>10</v>
      </c>
      <c r="G176">
        <v>26</v>
      </c>
      <c r="H176" t="str">
        <f ca="1">OFFSET(База!I$1,G176,0)</f>
        <v>Инженер</v>
      </c>
      <c r="I176" t="s">
        <v>182</v>
      </c>
      <c r="P176">
        <f ca="1">IF(I176="",0,VLOOKUP(I176,База!K$2:L$12,2,0)+IF(J176&lt;&gt;"",VLOOKUP(J176,База!K$2:L$12,2,0),0)+OFFSET(База!O$2,K176,0)+(LEN(L176)-LEN(SUBSTITUTE(L176,База!T$2,"")))*База!U$2+(LEN(L176)-LEN(SUBSTITUTE(L176,База!T$3,"")))*База!U$3+(LEN(L176)-LEN(SUBSTITUTE(L176,База!T$4,"")))*База!U$4+(LEN(L176)-LEN(SUBSTITUTE(L176,База!T$5,"")))*База!U$5+(LEN(L176)-LEN(SUBSTITUTE(L176,База!T$6,"")))*База!U$6+IF(M176&lt;&gt;"",VLOOKUP(M176,База!Q$2:R$5,2,0),0)+IF(N176&lt;&gt;"",База!R$6,0))</f>
        <v>100</v>
      </c>
      <c r="Q176" s="1"/>
      <c r="R176" t="str">
        <f ca="1">IF(B176&lt;&gt;B175,"[br][u]"&amp;B176&amp;":"&amp;"[/u][br]","")&amp;TEXT(C176,"00#")&amp;" "&amp;IF((E176=База!D$2)+(E176=База!D$6),"[strike]","")&amp;D176&amp;IF(H176&lt;&gt;""," ("&amp;H176&amp;")","")&amp;". "&amp;F176&amp;". "&amp;IF((E176=База!D$2)+(E176=База!D$6),"[/strike]  "&amp;O176,IF(I176&lt;&gt;"",I176,"")&amp;IF(J176&lt;&gt;""," + "&amp;J176,"")&amp;IF(K176&lt;&gt;""," + Броня("&amp;K176&amp;")","")&amp;IF(L176&lt;&gt;""," + граната ("&amp;L176&amp;")","")&amp;IF(M176&lt;&gt;""," + "&amp;M176,"")&amp;IF(M176&lt;&gt;""," + Рация",""))</f>
        <v>323 Виктор Эрреро (Инженер). Новобранец. Пистолет</v>
      </c>
    </row>
    <row r="177" spans="1:18" x14ac:dyDescent="0.25">
      <c r="A177" t="str">
        <f>IF(MOD(C177,2)=0,"Мобилен","Закреплен")</f>
        <v>Мобилен</v>
      </c>
      <c r="B177" t="s">
        <v>170</v>
      </c>
      <c r="C177" s="11">
        <v>324</v>
      </c>
      <c r="D177" s="2" t="s">
        <v>231</v>
      </c>
      <c r="E177" t="s">
        <v>176</v>
      </c>
      <c r="F177" t="s">
        <v>4</v>
      </c>
      <c r="G177">
        <v>9</v>
      </c>
      <c r="H177" t="str">
        <f ca="1">OFFSET(База!I$1,G177,0)</f>
        <v>Разведчик</v>
      </c>
      <c r="I177" t="s">
        <v>18</v>
      </c>
      <c r="P177">
        <f ca="1">IF(I177="",0,VLOOKUP(I177,База!K$2:L$12,2,0)+IF(J177&lt;&gt;"",VLOOKUP(J177,База!K$2:L$12,2,0),0)+OFFSET(База!O$2,K177,0)+(LEN(L177)-LEN(SUBSTITUTE(L177,База!T$2,"")))*База!U$2+(LEN(L177)-LEN(SUBSTITUTE(L177,База!T$3,"")))*База!U$3+(LEN(L177)-LEN(SUBSTITUTE(L177,База!T$4,"")))*База!U$4+(LEN(L177)-LEN(SUBSTITUTE(L177,База!T$5,"")))*База!U$5+(LEN(L177)-LEN(SUBSTITUTE(L177,База!T$6,"")))*База!U$6+IF(M177&lt;&gt;"",VLOOKUP(M177,База!Q$2:R$5,2,0),0)+IF(N177&lt;&gt;"",База!R$6,0))</f>
        <v>100</v>
      </c>
      <c r="Q177" s="1"/>
      <c r="R177" t="str">
        <f ca="1">IF(B177&lt;&gt;B176,"[br][u]"&amp;B177&amp;":"&amp;"[/u][br]","")&amp;TEXT(C177,"00#")&amp;" "&amp;IF((E177=База!D$2)+(E177=База!D$6),"[strike]","")&amp;D177&amp;IF(H177&lt;&gt;""," ("&amp;H177&amp;")","")&amp;". "&amp;F177&amp;". "&amp;IF((E177=База!D$2)+(E177=База!D$6),"[/strike]  "&amp;O177,IF(I177&lt;&gt;"",I177,"")&amp;IF(J177&lt;&gt;""," + "&amp;J177,"")&amp;IF(K177&lt;&gt;""," + Броня("&amp;K177&amp;")","")&amp;IF(L177&lt;&gt;""," + граната ("&amp;L177&amp;")","")&amp;IF(M177&lt;&gt;""," + "&amp;M177,"")&amp;IF(M177&lt;&gt;""," + Рация",""))</f>
        <v>324 Мария Эскобар (Разведчик). Солдат. Винтовка</v>
      </c>
    </row>
    <row r="178" spans="1:18" x14ac:dyDescent="0.25">
      <c r="A178" t="str">
        <f>IF(MOD(C178,2)=0,"Мобилен","Закреплен")</f>
        <v>Закреплен</v>
      </c>
      <c r="B178" t="s">
        <v>170</v>
      </c>
      <c r="C178" s="11">
        <v>325</v>
      </c>
      <c r="D178" s="2" t="s">
        <v>251</v>
      </c>
      <c r="E178" t="s">
        <v>176</v>
      </c>
      <c r="F178" t="s">
        <v>4</v>
      </c>
      <c r="G178">
        <v>74</v>
      </c>
      <c r="H178" t="str">
        <f ca="1">OFFSET(База!I$1,G178,0)</f>
        <v/>
      </c>
      <c r="I178" t="s">
        <v>18</v>
      </c>
      <c r="K178" s="2">
        <v>2</v>
      </c>
      <c r="P178">
        <f ca="1">IF(I178="",0,VLOOKUP(I178,База!K$2:L$12,2,0)+IF(J178&lt;&gt;"",VLOOKUP(J178,База!K$2:L$12,2,0),0)+OFFSET(База!O$2,K178,0)+(LEN(L178)-LEN(SUBSTITUTE(L178,База!T$2,"")))*База!U$2+(LEN(L178)-LEN(SUBSTITUTE(L178,База!T$3,"")))*База!U$3+(LEN(L178)-LEN(SUBSTITUTE(L178,База!T$4,"")))*База!U$4+(LEN(L178)-LEN(SUBSTITUTE(L178,База!T$5,"")))*База!U$5+(LEN(L178)-LEN(SUBSTITUTE(L178,База!T$6,"")))*База!U$6+IF(M178&lt;&gt;"",VLOOKUP(M178,База!Q$2:R$5,2,0),0)+IF(N178&lt;&gt;"",База!R$6,0))</f>
        <v>200</v>
      </c>
      <c r="Q178" s="1"/>
      <c r="R178" t="str">
        <f ca="1">IF(B178&lt;&gt;B177,"[br][u]"&amp;B178&amp;":"&amp;"[/u][br]","")&amp;TEXT(C178,"00#")&amp;" "&amp;IF((E178=База!D$2)+(E178=База!D$6),"[strike]","")&amp;D178&amp;IF(H178&lt;&gt;""," ("&amp;H178&amp;")","")&amp;". "&amp;F178&amp;". "&amp;IF((E178=База!D$2)+(E178=База!D$6),"[/strike]  "&amp;O178,IF(I178&lt;&gt;"",I178,"")&amp;IF(J178&lt;&gt;""," + "&amp;J178,"")&amp;IF(K178&lt;&gt;""," + Броня("&amp;K178&amp;")","")&amp;IF(L178&lt;&gt;""," + граната ("&amp;L178&amp;")","")&amp;IF(M178&lt;&gt;""," + "&amp;M178,"")&amp;IF(M178&lt;&gt;""," + Рация",""))</f>
        <v>325 Эдуардо Медина. Солдат. Винтовка + Броня(2)</v>
      </c>
    </row>
    <row r="179" spans="1:18" x14ac:dyDescent="0.25">
      <c r="A179" t="str">
        <f>IF(MOD(C179,2)=0,"Мобилен","Закреплен")</f>
        <v>Мобилен</v>
      </c>
      <c r="B179" t="s">
        <v>170</v>
      </c>
      <c r="C179" s="11">
        <v>326</v>
      </c>
      <c r="D179" s="2" t="s">
        <v>252</v>
      </c>
      <c r="E179" t="s">
        <v>176</v>
      </c>
      <c r="F179" t="s">
        <v>4</v>
      </c>
      <c r="G179">
        <v>17</v>
      </c>
      <c r="H179" t="str">
        <f ca="1">OFFSET(База!I$1,G179,0)</f>
        <v>Снайпер</v>
      </c>
      <c r="I179" t="s">
        <v>18</v>
      </c>
      <c r="K179" s="2">
        <v>2</v>
      </c>
      <c r="P179">
        <f ca="1">IF(I179="",0,VLOOKUP(I179,База!K$2:L$12,2,0)+IF(J179&lt;&gt;"",VLOOKUP(J179,База!K$2:L$12,2,0),0)+OFFSET(База!O$2,K179,0)+(LEN(L179)-LEN(SUBSTITUTE(L179,База!T$2,"")))*База!U$2+(LEN(L179)-LEN(SUBSTITUTE(L179,База!T$3,"")))*База!U$3+(LEN(L179)-LEN(SUBSTITUTE(L179,База!T$4,"")))*База!U$4+(LEN(L179)-LEN(SUBSTITUTE(L179,База!T$5,"")))*База!U$5+(LEN(L179)-LEN(SUBSTITUTE(L179,База!T$6,"")))*База!U$6+IF(M179&lt;&gt;"",VLOOKUP(M179,База!Q$2:R$5,2,0),0)+IF(N179&lt;&gt;"",База!R$6,0))</f>
        <v>200</v>
      </c>
      <c r="Q179" s="1"/>
      <c r="R179" t="str">
        <f ca="1">IF(B179&lt;&gt;B178,"[br][u]"&amp;B179&amp;":"&amp;"[/u][br]","")&amp;TEXT(C179,"00#")&amp;" "&amp;IF((E179=База!D$2)+(E179=База!D$6),"[strike]","")&amp;D179&amp;IF(H179&lt;&gt;""," ("&amp;H179&amp;")","")&amp;". "&amp;F179&amp;". "&amp;IF((E179=База!D$2)+(E179=База!D$6),"[/strike]  "&amp;O179,IF(I179&lt;&gt;"",I179,"")&amp;IF(J179&lt;&gt;""," + "&amp;J179,"")&amp;IF(K179&lt;&gt;""," + Броня("&amp;K179&amp;")","")&amp;IF(L179&lt;&gt;""," + граната ("&amp;L179&amp;")","")&amp;IF(M179&lt;&gt;""," + "&amp;M179,"")&amp;IF(M179&lt;&gt;""," + Рация",""))</f>
        <v>326 Алехандро Мойя (Снайпер). Солдат. Винтовка + Броня(2)</v>
      </c>
    </row>
    <row r="180" spans="1:18" x14ac:dyDescent="0.25">
      <c r="A180" t="str">
        <f>IF(MOD(C180,2)=0,"Мобилен","Закреплен")</f>
        <v>Закреплен</v>
      </c>
      <c r="B180" t="s">
        <v>170</v>
      </c>
      <c r="C180" s="11">
        <v>327</v>
      </c>
      <c r="D180" s="2" t="s">
        <v>253</v>
      </c>
      <c r="E180" t="s">
        <v>176</v>
      </c>
      <c r="F180" t="s">
        <v>4</v>
      </c>
      <c r="G180">
        <v>59</v>
      </c>
      <c r="H180" t="str">
        <f ca="1">OFFSET(База!I$1,G180,0)</f>
        <v/>
      </c>
      <c r="I180" t="s">
        <v>18</v>
      </c>
      <c r="K180" s="2">
        <v>2</v>
      </c>
      <c r="P180">
        <f ca="1">IF(I180="",0,VLOOKUP(I180,База!K$2:L$12,2,0)+IF(J180&lt;&gt;"",VLOOKUP(J180,База!K$2:L$12,2,0),0)+OFFSET(База!O$2,K180,0)+(LEN(L180)-LEN(SUBSTITUTE(L180,База!T$2,"")))*База!U$2+(LEN(L180)-LEN(SUBSTITUTE(L180,База!T$3,"")))*База!U$3+(LEN(L180)-LEN(SUBSTITUTE(L180,База!T$4,"")))*База!U$4+(LEN(L180)-LEN(SUBSTITUTE(L180,База!T$5,"")))*База!U$5+(LEN(L180)-LEN(SUBSTITUTE(L180,База!T$6,"")))*База!U$6+IF(M180&lt;&gt;"",VLOOKUP(M180,База!Q$2:R$5,2,0),0)+IF(N180&lt;&gt;"",База!R$6,0))</f>
        <v>200</v>
      </c>
      <c r="Q180" s="1"/>
      <c r="R180" t="str">
        <f ca="1">IF(B180&lt;&gt;B179,"[br][u]"&amp;B180&amp;":"&amp;"[/u][br]","")&amp;TEXT(C180,"00#")&amp;" "&amp;IF((E180=База!D$2)+(E180=База!D$6),"[strike]","")&amp;D180&amp;IF(H180&lt;&gt;""," ("&amp;H180&amp;")","")&amp;". "&amp;F180&amp;". "&amp;IF((E180=База!D$2)+(E180=База!D$6),"[/strike]  "&amp;O180,IF(I180&lt;&gt;"",I180,"")&amp;IF(J180&lt;&gt;""," + "&amp;J180,"")&amp;IF(K180&lt;&gt;""," + Броня("&amp;K180&amp;")","")&amp;IF(L180&lt;&gt;""," + граната ("&amp;L180&amp;")","")&amp;IF(M180&lt;&gt;""," + "&amp;M180,"")&amp;IF(M180&lt;&gt;""," + Рация",""))</f>
        <v>327 Альфонсо Корресо. Солдат. Винтовка + Броня(2)</v>
      </c>
    </row>
    <row r="181" spans="1:18" x14ac:dyDescent="0.25">
      <c r="A181" t="str">
        <f>IF(MOD(C181,2)=0,"Мобилен","Закреплен")</f>
        <v>Мобилен</v>
      </c>
      <c r="B181" t="s">
        <v>170</v>
      </c>
      <c r="C181" s="11">
        <v>328</v>
      </c>
      <c r="D181" s="2" t="s">
        <v>254</v>
      </c>
      <c r="E181" t="s">
        <v>177</v>
      </c>
      <c r="F181" t="s">
        <v>3</v>
      </c>
      <c r="G181">
        <v>14</v>
      </c>
      <c r="H181" t="str">
        <f ca="1">OFFSET(База!I$1,G181,0)</f>
        <v>Разведчик</v>
      </c>
      <c r="I181" t="s">
        <v>18</v>
      </c>
      <c r="P181">
        <f ca="1">IF(I181="",0,VLOOKUP(I181,База!K$2:L$12,2,0)+IF(J181&lt;&gt;"",VLOOKUP(J181,База!K$2:L$12,2,0),0)+OFFSET(База!O$2,K181,0)+(LEN(L181)-LEN(SUBSTITUTE(L181,База!T$2,"")))*База!U$2+(LEN(L181)-LEN(SUBSTITUTE(L181,База!T$3,"")))*База!U$3+(LEN(L181)-LEN(SUBSTITUTE(L181,База!T$4,"")))*База!U$4+(LEN(L181)-LEN(SUBSTITUTE(L181,База!T$5,"")))*База!U$5+(LEN(L181)-LEN(SUBSTITUTE(L181,База!T$6,"")))*База!U$6+IF(M181&lt;&gt;"",VLOOKUP(M181,База!Q$2:R$5,2,0),0)+IF(N181&lt;&gt;"",База!R$6,0))</f>
        <v>100</v>
      </c>
      <c r="Q181" s="1"/>
      <c r="R181" t="str">
        <f ca="1">IF(B181&lt;&gt;B180,"[br][u]"&amp;B181&amp;":"&amp;"[/u][br]","")&amp;TEXT(C181,"00#")&amp;" "&amp;IF((E181=База!D$2)+(E181=База!D$6),"[strike]","")&amp;D181&amp;IF(H181&lt;&gt;""," ("&amp;H181&amp;")","")&amp;". "&amp;F181&amp;". "&amp;IF((E181=База!D$2)+(E181=База!D$6),"[/strike]  "&amp;O181,IF(I181&lt;&gt;"",I181,"")&amp;IF(J181&lt;&gt;""," + "&amp;J181,"")&amp;IF(K181&lt;&gt;""," + Броня("&amp;K181&amp;")","")&amp;IF(L181&lt;&gt;""," + граната ("&amp;L181&amp;")","")&amp;IF(M181&lt;&gt;""," + "&amp;M181,"")&amp;IF(M181&lt;&gt;""," + Рация",""))</f>
        <v>328 Альберто Пласа (Разведчик). Гвардеец. Винтовка</v>
      </c>
    </row>
    <row r="182" spans="1:18" x14ac:dyDescent="0.25">
      <c r="A182" t="str">
        <f>IF(MOD(C182,2)=0,"Мобилен","Закреплен")</f>
        <v>Закреплен</v>
      </c>
      <c r="B182" t="s">
        <v>170</v>
      </c>
      <c r="C182" s="11">
        <v>329</v>
      </c>
      <c r="D182" s="2" t="s">
        <v>255</v>
      </c>
      <c r="E182" t="s">
        <v>176</v>
      </c>
      <c r="F182" t="s">
        <v>4</v>
      </c>
      <c r="G182">
        <v>42</v>
      </c>
      <c r="H182" t="str">
        <f ca="1">OFFSET(База!I$1,G182,0)</f>
        <v/>
      </c>
      <c r="I182" t="s">
        <v>18</v>
      </c>
      <c r="K182" s="2">
        <v>2</v>
      </c>
      <c r="P182">
        <f ca="1">IF(I182="",0,VLOOKUP(I182,База!K$2:L$12,2,0)+IF(J182&lt;&gt;"",VLOOKUP(J182,База!K$2:L$12,2,0),0)+OFFSET(База!O$2,K182,0)+(LEN(L182)-LEN(SUBSTITUTE(L182,База!T$2,"")))*База!U$2+(LEN(L182)-LEN(SUBSTITUTE(L182,База!T$3,"")))*База!U$3+(LEN(L182)-LEN(SUBSTITUTE(L182,База!T$4,"")))*База!U$4+(LEN(L182)-LEN(SUBSTITUTE(L182,База!T$5,"")))*База!U$5+(LEN(L182)-LEN(SUBSTITUTE(L182,База!T$6,"")))*База!U$6+IF(M182&lt;&gt;"",VLOOKUP(M182,База!Q$2:R$5,2,0),0)+IF(N182&lt;&gt;"",База!R$6,0))</f>
        <v>200</v>
      </c>
      <c r="Q182" s="1"/>
      <c r="R182" t="str">
        <f ca="1">IF(B182&lt;&gt;B181,"[br][u]"&amp;B182&amp;":"&amp;"[/u][br]","")&amp;TEXT(C182,"00#")&amp;" "&amp;IF((E182=База!D$2)+(E182=База!D$6),"[strike]","")&amp;D182&amp;IF(H182&lt;&gt;""," ("&amp;H182&amp;")","")&amp;". "&amp;F182&amp;". "&amp;IF((E182=База!D$2)+(E182=База!D$6),"[/strike]  "&amp;O182,IF(I182&lt;&gt;"",I182,"")&amp;IF(J182&lt;&gt;""," + "&amp;J182,"")&amp;IF(K182&lt;&gt;""," + Броня("&amp;K182&amp;")","")&amp;IF(L182&lt;&gt;""," + граната ("&amp;L182&amp;")","")&amp;IF(M182&lt;&gt;""," + "&amp;M182,"")&amp;IF(M182&lt;&gt;""," + Рация",""))</f>
        <v>329 Рафаэль Гарсия. Солдат. Винтовка + Броня(2)</v>
      </c>
    </row>
    <row r="183" spans="1:18" x14ac:dyDescent="0.25">
      <c r="A183" t="str">
        <f>IF(MOD(C183,2)=0,"Мобилен","Закреплен")</f>
        <v>Мобилен</v>
      </c>
      <c r="B183" t="s">
        <v>170</v>
      </c>
      <c r="C183" s="11">
        <v>330</v>
      </c>
      <c r="D183" s="2" t="s">
        <v>256</v>
      </c>
      <c r="E183" t="s">
        <v>176</v>
      </c>
      <c r="F183" t="s">
        <v>4</v>
      </c>
      <c r="G183">
        <v>31</v>
      </c>
      <c r="H183" t="str">
        <f ca="1">OFFSET(База!I$1,G183,0)</f>
        <v>Инструктор</v>
      </c>
      <c r="I183" t="s">
        <v>182</v>
      </c>
      <c r="P183">
        <f ca="1">IF(I183="",0,VLOOKUP(I183,База!K$2:L$12,2,0)+IF(J183&lt;&gt;"",VLOOKUP(J183,База!K$2:L$12,2,0),0)+OFFSET(База!O$2,K183,0)+(LEN(L183)-LEN(SUBSTITUTE(L183,База!T$2,"")))*База!U$2+(LEN(L183)-LEN(SUBSTITUTE(L183,База!T$3,"")))*База!U$3+(LEN(L183)-LEN(SUBSTITUTE(L183,База!T$4,"")))*База!U$4+(LEN(L183)-LEN(SUBSTITUTE(L183,База!T$5,"")))*База!U$5+(LEN(L183)-LEN(SUBSTITUTE(L183,База!T$6,"")))*База!U$6+IF(M183&lt;&gt;"",VLOOKUP(M183,База!Q$2:R$5,2,0),0)+IF(N183&lt;&gt;"",База!R$6,0))</f>
        <v>100</v>
      </c>
      <c r="Q183" s="1"/>
      <c r="R183" t="str">
        <f ca="1">IF(B183&lt;&gt;B182,"[br][u]"&amp;B183&amp;":"&amp;"[/u][br]","")&amp;TEXT(C183,"00#")&amp;" "&amp;IF((E183=База!D$2)+(E183=База!D$6),"[strike]","")&amp;D183&amp;IF(H183&lt;&gt;""," ("&amp;H183&amp;")","")&amp;". "&amp;F183&amp;". "&amp;IF((E183=База!D$2)+(E183=База!D$6),"[/strike]  "&amp;O183,IF(I183&lt;&gt;"",I183,"")&amp;IF(J183&lt;&gt;""," + "&amp;J183,"")&amp;IF(K183&lt;&gt;""," + Броня("&amp;K183&amp;")","")&amp;IF(L183&lt;&gt;""," + граната ("&amp;L183&amp;")","")&amp;IF(M183&lt;&gt;""," + "&amp;M183,"")&amp;IF(M183&lt;&gt;""," + Рация",""))</f>
        <v>330 Маркос Эсперо (Инструктор). Солдат. Пистолет</v>
      </c>
    </row>
    <row r="184" spans="1:18" x14ac:dyDescent="0.25">
      <c r="A184" t="str">
        <f>IF(MOD(C184,2)=0,"Мобилен","Закреплен")</f>
        <v>Закреплен</v>
      </c>
      <c r="B184" t="s">
        <v>170</v>
      </c>
      <c r="C184" s="11">
        <v>331</v>
      </c>
      <c r="D184" s="2" t="s">
        <v>257</v>
      </c>
      <c r="E184" t="s">
        <v>176</v>
      </c>
      <c r="F184" t="s">
        <v>10</v>
      </c>
      <c r="G184">
        <v>70</v>
      </c>
      <c r="H184" t="str">
        <f ca="1">OFFSET(База!I$1,G184,0)</f>
        <v/>
      </c>
      <c r="I184" t="s">
        <v>19</v>
      </c>
      <c r="P184">
        <f ca="1">IF(I184="",0,VLOOKUP(I184,База!K$2:L$12,2,0)+IF(J184&lt;&gt;"",VLOOKUP(J184,База!K$2:L$12,2,0),0)+OFFSET(База!O$2,K184,0)+(LEN(L184)-LEN(SUBSTITUTE(L184,База!T$2,"")))*База!U$2+(LEN(L184)-LEN(SUBSTITUTE(L184,База!T$3,"")))*База!U$3+(LEN(L184)-LEN(SUBSTITUTE(L184,База!T$4,"")))*База!U$4+(LEN(L184)-LEN(SUBSTITUTE(L184,База!T$5,"")))*База!U$5+(LEN(L184)-LEN(SUBSTITUTE(L184,База!T$6,"")))*База!U$6+IF(M184&lt;&gt;"",VLOOKUP(M184,База!Q$2:R$5,2,0),0)+IF(N184&lt;&gt;"",База!R$6,0))</f>
        <v>100</v>
      </c>
      <c r="Q184" s="1"/>
      <c r="R184" t="str">
        <f ca="1">IF(B184&lt;&gt;B183,"[br][u]"&amp;B184&amp;":"&amp;"[/u][br]","")&amp;TEXT(C184,"00#")&amp;" "&amp;IF((E184=База!D$2)+(E184=База!D$6),"[strike]","")&amp;D184&amp;IF(H184&lt;&gt;""," ("&amp;H184&amp;")","")&amp;". "&amp;F184&amp;". "&amp;IF((E184=База!D$2)+(E184=База!D$6),"[/strike]  "&amp;O184,IF(I184&lt;&gt;"",I184,"")&amp;IF(J184&lt;&gt;""," + "&amp;J184,"")&amp;IF(K184&lt;&gt;""," + Броня("&amp;K184&amp;")","")&amp;IF(L184&lt;&gt;""," + граната ("&amp;L184&amp;")","")&amp;IF(M184&lt;&gt;""," + "&amp;M184,"")&amp;IF(M184&lt;&gt;""," + Рация",""))</f>
        <v>331 Рикардо Фигеро. Новобранец. Дробовик</v>
      </c>
    </row>
    <row r="185" spans="1:18" x14ac:dyDescent="0.25">
      <c r="A185" t="str">
        <f>IF(MOD(C185,2)=0,"Мобилен","Закреплен")</f>
        <v>Мобилен</v>
      </c>
      <c r="B185" t="s">
        <v>170</v>
      </c>
      <c r="C185" s="11">
        <v>332</v>
      </c>
      <c r="D185" s="2" t="s">
        <v>258</v>
      </c>
      <c r="E185" t="s">
        <v>176</v>
      </c>
      <c r="F185" t="s">
        <v>10</v>
      </c>
      <c r="G185">
        <v>19</v>
      </c>
      <c r="H185" t="str">
        <f ca="1">OFFSET(База!I$1,G185,0)</f>
        <v>Снайпер</v>
      </c>
      <c r="I185" t="s">
        <v>182</v>
      </c>
      <c r="P185">
        <f ca="1">IF(I185="",0,VLOOKUP(I185,База!K$2:L$12,2,0)+IF(J185&lt;&gt;"",VLOOKUP(J185,База!K$2:L$12,2,0),0)+OFFSET(База!O$2,K185,0)+(LEN(L185)-LEN(SUBSTITUTE(L185,База!T$2,"")))*База!U$2+(LEN(L185)-LEN(SUBSTITUTE(L185,База!T$3,"")))*База!U$3+(LEN(L185)-LEN(SUBSTITUTE(L185,База!T$4,"")))*База!U$4+(LEN(L185)-LEN(SUBSTITUTE(L185,База!T$5,"")))*База!U$5+(LEN(L185)-LEN(SUBSTITUTE(L185,База!T$6,"")))*База!U$6+IF(M185&lt;&gt;"",VLOOKUP(M185,База!Q$2:R$5,2,0),0)+IF(N185&lt;&gt;"",База!R$6,0))</f>
        <v>100</v>
      </c>
      <c r="Q185" s="1"/>
      <c r="R185" t="str">
        <f ca="1">IF(B185&lt;&gt;B184,"[br][u]"&amp;B185&amp;":"&amp;"[/u][br]","")&amp;TEXT(C185,"00#")&amp;" "&amp;IF((E185=База!D$2)+(E185=База!D$6),"[strike]","")&amp;D185&amp;IF(H185&lt;&gt;""," ("&amp;H185&amp;")","")&amp;". "&amp;F185&amp;". "&amp;IF((E185=База!D$2)+(E185=База!D$6),"[/strike]  "&amp;O185,IF(I185&lt;&gt;"",I185,"")&amp;IF(J185&lt;&gt;""," + "&amp;J185,"")&amp;IF(K185&lt;&gt;""," + Броня("&amp;K185&amp;")","")&amp;IF(L185&lt;&gt;""," + граната ("&amp;L185&amp;")","")&amp;IF(M185&lt;&gt;""," + "&amp;M185,"")&amp;IF(M185&lt;&gt;""," + Рация",""))</f>
        <v>332 Альваро Васкес (Снайпер). Новобранец. Пистолет</v>
      </c>
    </row>
    <row r="186" spans="1:18" x14ac:dyDescent="0.25">
      <c r="A186" t="str">
        <f>IF(MOD(C186,2)=0,"Мобилен","Закреплен")</f>
        <v>Закреплен</v>
      </c>
      <c r="B186" t="s">
        <v>170</v>
      </c>
      <c r="C186" s="11">
        <v>333</v>
      </c>
      <c r="D186" s="2" t="s">
        <v>262</v>
      </c>
      <c r="E186" t="s">
        <v>176</v>
      </c>
      <c r="F186" t="s">
        <v>4</v>
      </c>
      <c r="G186">
        <v>49</v>
      </c>
      <c r="H186" t="str">
        <f ca="1">OFFSET(База!I$1,G186,0)</f>
        <v/>
      </c>
      <c r="I186" t="s">
        <v>18</v>
      </c>
      <c r="K186" s="2">
        <v>2</v>
      </c>
      <c r="P186">
        <f ca="1">IF(I186="",0,VLOOKUP(I186,База!K$2:L$12,2,0)+IF(J186&lt;&gt;"",VLOOKUP(J186,База!K$2:L$12,2,0),0)+OFFSET(База!O$2,K186,0)+(LEN(L186)-LEN(SUBSTITUTE(L186,База!T$2,"")))*База!U$2+(LEN(L186)-LEN(SUBSTITUTE(L186,База!T$3,"")))*База!U$3+(LEN(L186)-LEN(SUBSTITUTE(L186,База!T$4,"")))*База!U$4+(LEN(L186)-LEN(SUBSTITUTE(L186,База!T$5,"")))*База!U$5+(LEN(L186)-LEN(SUBSTITUTE(L186,База!T$6,"")))*База!U$6+IF(M186&lt;&gt;"",VLOOKUP(M186,База!Q$2:R$5,2,0),0)+IF(N186&lt;&gt;"",База!R$6,0))</f>
        <v>200</v>
      </c>
      <c r="Q186" s="1"/>
      <c r="R186" t="str">
        <f ca="1">IF(B186&lt;&gt;B185,"[br][u]"&amp;B186&amp;":"&amp;"[/u][br]","")&amp;TEXT(C186,"00#")&amp;" "&amp;IF((E186=База!D$2)+(E186=База!D$6),"[strike]","")&amp;D186&amp;IF(H186&lt;&gt;""," ("&amp;H186&amp;")","")&amp;". "&amp;F186&amp;". "&amp;IF((E186=База!D$2)+(E186=База!D$6),"[/strike]  "&amp;O186,IF(I186&lt;&gt;"",I186,"")&amp;IF(J186&lt;&gt;""," + "&amp;J186,"")&amp;IF(K186&lt;&gt;""," + Броня("&amp;K186&amp;")","")&amp;IF(L186&lt;&gt;""," + граната ("&amp;L186&amp;")","")&amp;IF(M186&lt;&gt;""," + "&amp;M186,"")&amp;IF(M186&lt;&gt;""," + Рация",""))</f>
        <v>333 Марина Кабрера. Солдат. Винтовка + Броня(2)</v>
      </c>
    </row>
    <row r="187" spans="1:18" x14ac:dyDescent="0.25">
      <c r="A187" t="str">
        <f>IF(MOD(C187,2)=0,"Мобилен","Закреплен")</f>
        <v>Мобилен</v>
      </c>
      <c r="B187" t="s">
        <v>170</v>
      </c>
      <c r="C187" s="11">
        <v>334</v>
      </c>
      <c r="D187" s="2" t="s">
        <v>259</v>
      </c>
      <c r="E187" t="s">
        <v>176</v>
      </c>
      <c r="F187" t="s">
        <v>4</v>
      </c>
      <c r="G187">
        <v>82</v>
      </c>
      <c r="H187" t="str">
        <f ca="1">OFFSET(База!I$1,G187,0)</f>
        <v/>
      </c>
      <c r="I187" t="s">
        <v>18</v>
      </c>
      <c r="K187" s="2">
        <v>2</v>
      </c>
      <c r="P187">
        <f ca="1">IF(I187="",0,VLOOKUP(I187,База!K$2:L$12,2,0)+IF(J187&lt;&gt;"",VLOOKUP(J187,База!K$2:L$12,2,0),0)+OFFSET(База!O$2,K187,0)+(LEN(L187)-LEN(SUBSTITUTE(L187,База!T$2,"")))*База!U$2+(LEN(L187)-LEN(SUBSTITUTE(L187,База!T$3,"")))*База!U$3+(LEN(L187)-LEN(SUBSTITUTE(L187,База!T$4,"")))*База!U$4+(LEN(L187)-LEN(SUBSTITUTE(L187,База!T$5,"")))*База!U$5+(LEN(L187)-LEN(SUBSTITUTE(L187,База!T$6,"")))*База!U$6+IF(M187&lt;&gt;"",VLOOKUP(M187,База!Q$2:R$5,2,0),0)+IF(N187&lt;&gt;"",База!R$6,0))</f>
        <v>200</v>
      </c>
      <c r="Q187" s="1"/>
      <c r="R187" t="str">
        <f ca="1">IF(B187&lt;&gt;B186,"[br][u]"&amp;B187&amp;":"&amp;"[/u][br]","")&amp;TEXT(C187,"00#")&amp;" "&amp;IF((E187=База!D$2)+(E187=База!D$6),"[strike]","")&amp;D187&amp;IF(H187&lt;&gt;""," ("&amp;H187&amp;")","")&amp;". "&amp;F187&amp;". "&amp;IF((E187=База!D$2)+(E187=База!D$6),"[/strike]  "&amp;O187,IF(I187&lt;&gt;"",I187,"")&amp;IF(J187&lt;&gt;""," + "&amp;J187,"")&amp;IF(K187&lt;&gt;""," + Броня("&amp;K187&amp;")","")&amp;IF(L187&lt;&gt;""," + граната ("&amp;L187&amp;")","")&amp;IF(M187&lt;&gt;""," + "&amp;M187,"")&amp;IF(M187&lt;&gt;""," + Рация",""))</f>
        <v>334 Хавьер Моралес. Солдат. Винтовка + Броня(2)</v>
      </c>
    </row>
    <row r="188" spans="1:18" x14ac:dyDescent="0.25">
      <c r="A188" t="str">
        <f>IF(MOD(C188,2)=0,"Мобилен","Закреплен")</f>
        <v>Закреплен</v>
      </c>
      <c r="B188" t="s">
        <v>170</v>
      </c>
      <c r="C188" s="11">
        <v>335</v>
      </c>
      <c r="D188" s="2" t="s">
        <v>260</v>
      </c>
      <c r="E188" t="s">
        <v>176</v>
      </c>
      <c r="F188" t="s">
        <v>4</v>
      </c>
      <c r="G188">
        <v>64</v>
      </c>
      <c r="H188" t="str">
        <f ca="1">OFFSET(База!I$1,G188,0)</f>
        <v/>
      </c>
      <c r="I188" t="s">
        <v>18</v>
      </c>
      <c r="K188" s="2">
        <v>2</v>
      </c>
      <c r="P188">
        <f ca="1">IF(I188="",0,VLOOKUP(I188,База!K$2:L$12,2,0)+IF(J188&lt;&gt;"",VLOOKUP(J188,База!K$2:L$12,2,0),0)+OFFSET(База!O$2,K188,0)+(LEN(L188)-LEN(SUBSTITUTE(L188,База!T$2,"")))*База!U$2+(LEN(L188)-LEN(SUBSTITUTE(L188,База!T$3,"")))*База!U$3+(LEN(L188)-LEN(SUBSTITUTE(L188,База!T$4,"")))*База!U$4+(LEN(L188)-LEN(SUBSTITUTE(L188,База!T$5,"")))*База!U$5+(LEN(L188)-LEN(SUBSTITUTE(L188,База!T$6,"")))*База!U$6+IF(M188&lt;&gt;"",VLOOKUP(M188,База!Q$2:R$5,2,0),0)+IF(N188&lt;&gt;"",База!R$6,0))</f>
        <v>200</v>
      </c>
      <c r="Q188" s="1"/>
      <c r="R188" t="str">
        <f ca="1">IF(B188&lt;&gt;B187,"[br][u]"&amp;B188&amp;":"&amp;"[/u][br]","")&amp;TEXT(C188,"00#")&amp;" "&amp;IF((E188=База!D$2)+(E188=База!D$6),"[strike]","")&amp;D188&amp;IF(H188&lt;&gt;""," ("&amp;H188&amp;")","")&amp;". "&amp;F188&amp;". "&amp;IF((E188=База!D$2)+(E188=База!D$6),"[/strike]  "&amp;O188,IF(I188&lt;&gt;"",I188,"")&amp;IF(J188&lt;&gt;""," + "&amp;J188,"")&amp;IF(K188&lt;&gt;""," + Броня("&amp;K188&amp;")","")&amp;IF(L188&lt;&gt;""," + граната ("&amp;L188&amp;")","")&amp;IF(M188&lt;&gt;""," + "&amp;M188,"")&amp;IF(M188&lt;&gt;""," + Рация",""))</f>
        <v>335 Кристиан Пальма. Солдат. Винтовка + Броня(2)</v>
      </c>
    </row>
    <row r="189" spans="1:18" x14ac:dyDescent="0.25">
      <c r="A189" t="str">
        <f>IF(MOD(C189,2)=0,"Мобилен","Закреплен")</f>
        <v>Мобилен</v>
      </c>
      <c r="B189" t="s">
        <v>170</v>
      </c>
      <c r="C189" s="11">
        <v>336</v>
      </c>
      <c r="D189" s="2" t="s">
        <v>261</v>
      </c>
      <c r="E189" t="s">
        <v>176</v>
      </c>
      <c r="F189" t="s">
        <v>4</v>
      </c>
      <c r="G189">
        <v>44</v>
      </c>
      <c r="H189" t="str">
        <f ca="1">OFFSET(База!I$1,G189,0)</f>
        <v/>
      </c>
      <c r="I189" t="s">
        <v>18</v>
      </c>
      <c r="K189" s="2">
        <v>2</v>
      </c>
      <c r="P189">
        <f ca="1">IF(I189="",0,VLOOKUP(I189,База!K$2:L$12,2,0)+IF(J189&lt;&gt;"",VLOOKUP(J189,База!K$2:L$12,2,0),0)+OFFSET(База!O$2,K189,0)+(LEN(L189)-LEN(SUBSTITUTE(L189,База!T$2,"")))*База!U$2+(LEN(L189)-LEN(SUBSTITUTE(L189,База!T$3,"")))*База!U$3+(LEN(L189)-LEN(SUBSTITUTE(L189,База!T$4,"")))*База!U$4+(LEN(L189)-LEN(SUBSTITUTE(L189,База!T$5,"")))*База!U$5+(LEN(L189)-LEN(SUBSTITUTE(L189,База!T$6,"")))*База!U$6+IF(M189&lt;&gt;"",VLOOKUP(M189,База!Q$2:R$5,2,0),0)+IF(N189&lt;&gt;"",База!R$6,0))</f>
        <v>200</v>
      </c>
      <c r="Q189" s="1"/>
      <c r="R189" t="str">
        <f ca="1">IF(B189&lt;&gt;B188,"[br][u]"&amp;B189&amp;":"&amp;"[/u][br]","")&amp;TEXT(C189,"00#")&amp;" "&amp;IF((E189=База!D$2)+(E189=База!D$6),"[strike]","")&amp;D189&amp;IF(H189&lt;&gt;""," ("&amp;H189&amp;")","")&amp;". "&amp;F189&amp;". "&amp;IF((E189=База!D$2)+(E189=База!D$6),"[/strike]  "&amp;O189,IF(I189&lt;&gt;"",I189,"")&amp;IF(J189&lt;&gt;""," + "&amp;J189,"")&amp;IF(K189&lt;&gt;""," + Броня("&amp;K189&amp;")","")&amp;IF(L189&lt;&gt;""," + граната ("&amp;L189&amp;")","")&amp;IF(M189&lt;&gt;""," + "&amp;M189,"")&amp;IF(M189&lt;&gt;""," + Рация",""))</f>
        <v>336 Бенито Коронель. Солдат. Винтовка + Броня(2)</v>
      </c>
    </row>
    <row r="190" spans="1:18" x14ac:dyDescent="0.25">
      <c r="A190" t="str">
        <f>IF(MOD(C190,2)=0,"Мобилен","Закреплен")</f>
        <v>Закреплен</v>
      </c>
      <c r="B190" t="s">
        <v>170</v>
      </c>
      <c r="C190" s="11">
        <v>337</v>
      </c>
      <c r="D190" s="2" t="s">
        <v>263</v>
      </c>
      <c r="E190" t="s">
        <v>176</v>
      </c>
      <c r="F190" t="s">
        <v>10</v>
      </c>
      <c r="G190">
        <v>54</v>
      </c>
      <c r="H190" t="str">
        <f ca="1">OFFSET(База!I$1,G190,0)</f>
        <v/>
      </c>
      <c r="I190" t="s">
        <v>19</v>
      </c>
      <c r="P190">
        <f ca="1">IF(I190="",0,VLOOKUP(I190,База!K$2:L$12,2,0)+IF(J190&lt;&gt;"",VLOOKUP(J190,База!K$2:L$12,2,0),0)+OFFSET(База!O$2,K190,0)+(LEN(L190)-LEN(SUBSTITUTE(L190,База!T$2,"")))*База!U$2+(LEN(L190)-LEN(SUBSTITUTE(L190,База!T$3,"")))*База!U$3+(LEN(L190)-LEN(SUBSTITUTE(L190,База!T$4,"")))*База!U$4+(LEN(L190)-LEN(SUBSTITUTE(L190,База!T$5,"")))*База!U$5+(LEN(L190)-LEN(SUBSTITUTE(L190,База!T$6,"")))*База!U$6+IF(M190&lt;&gt;"",VLOOKUP(M190,База!Q$2:R$5,2,0),0)+IF(N190&lt;&gt;"",База!R$6,0))</f>
        <v>100</v>
      </c>
      <c r="Q190" s="1"/>
      <c r="R190" t="str">
        <f ca="1">IF(B190&lt;&gt;B189,"[br][u]"&amp;B190&amp;":"&amp;"[/u][br]","")&amp;TEXT(C190,"00#")&amp;" "&amp;IF((E190=База!D$2)+(E190=База!D$6),"[strike]","")&amp;D190&amp;IF(H190&lt;&gt;""," ("&amp;H190&amp;")","")&amp;". "&amp;F190&amp;". "&amp;IF((E190=База!D$2)+(E190=База!D$6),"[/strike]  "&amp;O190,IF(I190&lt;&gt;"",I190,"")&amp;IF(J190&lt;&gt;""," + "&amp;J190,"")&amp;IF(K190&lt;&gt;""," + Броня("&amp;K190&amp;")","")&amp;IF(L190&lt;&gt;""," + граната ("&amp;L190&amp;")","")&amp;IF(M190&lt;&gt;""," + "&amp;M190,"")&amp;IF(M190&lt;&gt;""," + Рация",""))</f>
        <v>337 Ампаро Каринес. Новобранец. Дробовик</v>
      </c>
    </row>
    <row r="191" spans="1:18" x14ac:dyDescent="0.25">
      <c r="A191" t="str">
        <f>IF(MOD(C191,2)=0,"Мобилен","Закреплен")</f>
        <v>Мобилен</v>
      </c>
      <c r="B191" t="s">
        <v>170</v>
      </c>
      <c r="C191" s="11">
        <v>338</v>
      </c>
      <c r="D191" s="2" t="s">
        <v>264</v>
      </c>
      <c r="E191" t="s">
        <v>176</v>
      </c>
      <c r="F191" t="s">
        <v>4</v>
      </c>
      <c r="G191">
        <v>50</v>
      </c>
      <c r="H191" t="str">
        <f ca="1">OFFSET(База!I$1,G191,0)</f>
        <v/>
      </c>
      <c r="I191" t="s">
        <v>19</v>
      </c>
      <c r="P191">
        <f ca="1">IF(I191="",0,VLOOKUP(I191,База!K$2:L$12,2,0)+IF(J191&lt;&gt;"",VLOOKUP(J191,База!K$2:L$12,2,0),0)+OFFSET(База!O$2,K191,0)+(LEN(L191)-LEN(SUBSTITUTE(L191,База!T$2,"")))*База!U$2+(LEN(L191)-LEN(SUBSTITUTE(L191,База!T$3,"")))*База!U$3+(LEN(L191)-LEN(SUBSTITUTE(L191,База!T$4,"")))*База!U$4+(LEN(L191)-LEN(SUBSTITUTE(L191,База!T$5,"")))*База!U$5+(LEN(L191)-LEN(SUBSTITUTE(L191,База!T$6,"")))*База!U$6+IF(M191&lt;&gt;"",VLOOKUP(M191,База!Q$2:R$5,2,0),0)+IF(N191&lt;&gt;"",База!R$6,0))</f>
        <v>100</v>
      </c>
      <c r="Q191" s="1"/>
      <c r="R191" t="str">
        <f ca="1">IF(B191&lt;&gt;B190,"[br][u]"&amp;B191&amp;":"&amp;"[/u][br]","")&amp;TEXT(C191,"00#")&amp;" "&amp;IF((E191=База!D$2)+(E191=База!D$6),"[strike]","")&amp;D191&amp;IF(H191&lt;&gt;""," ("&amp;H191&amp;")","")&amp;". "&amp;F191&amp;". "&amp;IF((E191=База!D$2)+(E191=База!D$6),"[/strike]  "&amp;O191,IF(I191&lt;&gt;"",I191,"")&amp;IF(J191&lt;&gt;""," + "&amp;J191,"")&amp;IF(K191&lt;&gt;""," + Броня("&amp;K191&amp;")","")&amp;IF(L191&lt;&gt;""," + граната ("&amp;L191&amp;")","")&amp;IF(M191&lt;&gt;""," + "&amp;M191,"")&amp;IF(M191&lt;&gt;""," + Рация",""))</f>
        <v>338 Виктория Коронель. Солдат. Дробовик</v>
      </c>
    </row>
    <row r="192" spans="1:18" x14ac:dyDescent="0.25">
      <c r="A192" t="str">
        <f>IF(MOD(C192,2)=0,"Мобилен","Закреплен")</f>
        <v>Закреплен</v>
      </c>
      <c r="B192" t="s">
        <v>170</v>
      </c>
      <c r="C192" s="11">
        <v>339</v>
      </c>
      <c r="D192" s="2" t="s">
        <v>265</v>
      </c>
      <c r="E192" t="s">
        <v>176</v>
      </c>
      <c r="F192" t="s">
        <v>10</v>
      </c>
      <c r="G192">
        <v>33</v>
      </c>
      <c r="H192" t="str">
        <f ca="1">OFFSET(База!I$1,G192,0)</f>
        <v>Инструктор</v>
      </c>
      <c r="I192" t="s">
        <v>182</v>
      </c>
      <c r="P192">
        <f ca="1">IF(I192="",0,VLOOKUP(I192,База!K$2:L$12,2,0)+IF(J192&lt;&gt;"",VLOOKUP(J192,База!K$2:L$12,2,0),0)+OFFSET(База!O$2,K192,0)+(LEN(L192)-LEN(SUBSTITUTE(L192,База!T$2,"")))*База!U$2+(LEN(L192)-LEN(SUBSTITUTE(L192,База!T$3,"")))*База!U$3+(LEN(L192)-LEN(SUBSTITUTE(L192,База!T$4,"")))*База!U$4+(LEN(L192)-LEN(SUBSTITUTE(L192,База!T$5,"")))*База!U$5+(LEN(L192)-LEN(SUBSTITUTE(L192,База!T$6,"")))*База!U$6+IF(M192&lt;&gt;"",VLOOKUP(M192,База!Q$2:R$5,2,0),0)+IF(N192&lt;&gt;"",База!R$6,0))</f>
        <v>100</v>
      </c>
      <c r="Q192" s="1"/>
      <c r="R192" t="str">
        <f ca="1">IF(B192&lt;&gt;B191,"[br][u]"&amp;B192&amp;":"&amp;"[/u][br]","")&amp;TEXT(C192,"00#")&amp;" "&amp;IF((E192=База!D$2)+(E192=База!D$6),"[strike]","")&amp;D192&amp;IF(H192&lt;&gt;""," ("&amp;H192&amp;")","")&amp;". "&amp;F192&amp;". "&amp;IF((E192=База!D$2)+(E192=База!D$6),"[/strike]  "&amp;O192,IF(I192&lt;&gt;"",I192,"")&amp;IF(J192&lt;&gt;""," + "&amp;J192,"")&amp;IF(K192&lt;&gt;""," + Броня("&amp;K192&amp;")","")&amp;IF(L192&lt;&gt;""," + граната ("&amp;L192&amp;")","")&amp;IF(M192&lt;&gt;""," + "&amp;M192,"")&amp;IF(M192&lt;&gt;""," + Рация",""))</f>
        <v>339 Хорхе Бустос (Инструктор). Новобранец. Пистолет</v>
      </c>
    </row>
    <row r="193" spans="1:18" x14ac:dyDescent="0.25">
      <c r="A193" t="str">
        <f>IF(MOD(C193,2)=0,"Мобилен","Закреплен")</f>
        <v>Мобилен</v>
      </c>
      <c r="B193" t="s">
        <v>170</v>
      </c>
      <c r="C193" s="11">
        <v>340</v>
      </c>
      <c r="D193" s="2" t="s">
        <v>266</v>
      </c>
      <c r="E193" t="s">
        <v>176</v>
      </c>
      <c r="F193" t="s">
        <v>4</v>
      </c>
      <c r="G193">
        <v>92</v>
      </c>
      <c r="H193" t="str">
        <f ca="1">OFFSET(База!I$1,G193,0)</f>
        <v/>
      </c>
      <c r="I193" t="s">
        <v>19</v>
      </c>
      <c r="P193">
        <f ca="1">IF(I193="",0,VLOOKUP(I193,База!K$2:L$12,2,0)+IF(J193&lt;&gt;"",VLOOKUP(J193,База!K$2:L$12,2,0),0)+OFFSET(База!O$2,K193,0)+(LEN(L193)-LEN(SUBSTITUTE(L193,База!T$2,"")))*База!U$2+(LEN(L193)-LEN(SUBSTITUTE(L193,База!T$3,"")))*База!U$3+(LEN(L193)-LEN(SUBSTITUTE(L193,База!T$4,"")))*База!U$4+(LEN(L193)-LEN(SUBSTITUTE(L193,База!T$5,"")))*База!U$5+(LEN(L193)-LEN(SUBSTITUTE(L193,База!T$6,"")))*База!U$6+IF(M193&lt;&gt;"",VLOOKUP(M193,База!Q$2:R$5,2,0),0)+IF(N193&lt;&gt;"",База!R$6,0))</f>
        <v>100</v>
      </c>
      <c r="Q193" s="1"/>
      <c r="R193" t="str">
        <f ca="1">IF(B193&lt;&gt;B192,"[br][u]"&amp;B193&amp;":"&amp;"[/u][br]","")&amp;TEXT(C193,"00#")&amp;" "&amp;IF((E193=База!D$2)+(E193=База!D$6),"[strike]","")&amp;D193&amp;IF(H193&lt;&gt;""," ("&amp;H193&amp;")","")&amp;". "&amp;F193&amp;". "&amp;IF((E193=База!D$2)+(E193=База!D$6),"[/strike]  "&amp;O193,IF(I193&lt;&gt;"",I193,"")&amp;IF(J193&lt;&gt;""," + "&amp;J193,"")&amp;IF(K193&lt;&gt;""," + Броня("&amp;K193&amp;")","")&amp;IF(L193&lt;&gt;""," + граната ("&amp;L193&amp;")","")&amp;IF(M193&lt;&gt;""," + "&amp;M193,"")&amp;IF(M193&lt;&gt;""," + Рация",""))</f>
        <v>340 Марио Севилья. Солдат. Дробовик</v>
      </c>
    </row>
    <row r="194" spans="1:18" x14ac:dyDescent="0.25">
      <c r="Q194" s="1"/>
    </row>
  </sheetData>
  <autoFilter ref="A2:R193"/>
  <mergeCells count="14">
    <mergeCell ref="O1:O2"/>
    <mergeCell ref="P1:P2"/>
    <mergeCell ref="M1:M2"/>
    <mergeCell ref="N1:N2"/>
    <mergeCell ref="A1:A2"/>
    <mergeCell ref="B1:B2"/>
    <mergeCell ref="C1:C2"/>
    <mergeCell ref="D1:D2"/>
    <mergeCell ref="E1:E2"/>
    <mergeCell ref="F1:F2"/>
    <mergeCell ref="G1:H1"/>
    <mergeCell ref="I1:J1"/>
    <mergeCell ref="K1:K2"/>
    <mergeCell ref="L1:L2"/>
  </mergeCells>
  <conditionalFormatting sqref="A3:P1000">
    <cfRule type="expression" dxfId="8" priority="1">
      <formula>($E3=INDIRECT("База!$D$2"))+($E3=INDIRECT("База!$D$6"))</formula>
    </cfRule>
  </conditionalFormatting>
  <dataValidations count="5">
    <dataValidation type="list" allowBlank="1" showInputMessage="1" showErrorMessage="1" sqref="B3:B193">
      <formula1>Города</formula1>
    </dataValidation>
    <dataValidation type="list" allowBlank="1" showInputMessage="1" showErrorMessage="1" sqref="E3:E220">
      <formula1>Статус</formula1>
    </dataValidation>
    <dataValidation type="list" allowBlank="1" showInputMessage="1" showErrorMessage="1" sqref="F3:F209">
      <formula1>Ранг</formula1>
    </dataValidation>
    <dataValidation type="list" allowBlank="1" showInputMessage="1" showErrorMessage="1" sqref="J3:J189 I3:I193">
      <formula1>Оружие</formula1>
    </dataValidation>
    <dataValidation type="list" allowBlank="1" showInputMessage="1" showErrorMessage="1" sqref="M3:M138">
      <formula1>Снаряга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1"/>
  <sheetViews>
    <sheetView workbookViewId="0">
      <selection activeCell="D5" sqref="D5"/>
    </sheetView>
  </sheetViews>
  <sheetFormatPr defaultRowHeight="15" x14ac:dyDescent="0.25"/>
  <cols>
    <col min="2" max="2" width="2" bestFit="1" customWidth="1"/>
    <col min="3" max="3" width="2.5703125" customWidth="1"/>
    <col min="4" max="4" width="11.5703125" bestFit="1" customWidth="1"/>
    <col min="5" max="5" width="3" customWidth="1"/>
    <col min="6" max="6" width="12.28515625" bestFit="1" customWidth="1"/>
    <col min="7" max="7" width="3.28515625" customWidth="1"/>
    <col min="8" max="8" width="6.140625" bestFit="1" customWidth="1"/>
    <col min="9" max="9" width="12.85546875" bestFit="1" customWidth="1"/>
    <col min="10" max="10" width="3.140625" customWidth="1"/>
    <col min="11" max="11" width="11.5703125" bestFit="1" customWidth="1"/>
    <col min="12" max="12" width="5" bestFit="1" customWidth="1"/>
    <col min="13" max="13" width="4.140625" customWidth="1"/>
    <col min="14" max="14" width="6.5703125" bestFit="1" customWidth="1"/>
    <col min="15" max="15" width="5" bestFit="1" customWidth="1"/>
    <col min="16" max="16" width="4.28515625" customWidth="1"/>
    <col min="17" max="17" width="8.42578125" bestFit="1" customWidth="1"/>
    <col min="18" max="18" width="5" bestFit="1" customWidth="1"/>
    <col min="19" max="19" width="2.85546875" customWidth="1"/>
    <col min="20" max="20" width="8.42578125" bestFit="1" customWidth="1"/>
    <col min="21" max="21" width="4" bestFit="1" customWidth="1"/>
  </cols>
  <sheetData>
    <row r="1" spans="1:21" x14ac:dyDescent="0.25">
      <c r="A1" t="s">
        <v>168</v>
      </c>
      <c r="D1" t="s">
        <v>45</v>
      </c>
      <c r="F1" t="s">
        <v>179</v>
      </c>
      <c r="H1" t="s">
        <v>180</v>
      </c>
      <c r="K1" t="s">
        <v>181</v>
      </c>
      <c r="N1" t="s">
        <v>0</v>
      </c>
      <c r="Q1" t="s">
        <v>186</v>
      </c>
      <c r="T1" t="s">
        <v>191</v>
      </c>
    </row>
    <row r="2" spans="1:21" x14ac:dyDescent="0.25">
      <c r="A2" s="3" t="s">
        <v>20</v>
      </c>
      <c r="B2" s="3">
        <v>0</v>
      </c>
      <c r="D2" s="3" t="s">
        <v>178</v>
      </c>
      <c r="F2" s="3" t="s">
        <v>10</v>
      </c>
      <c r="H2" s="3">
        <v>1</v>
      </c>
      <c r="I2" s="3" t="s">
        <v>46</v>
      </c>
      <c r="K2" s="3" t="s">
        <v>164</v>
      </c>
      <c r="L2" s="3">
        <v>0</v>
      </c>
      <c r="N2" s="3"/>
      <c r="O2" s="3">
        <v>0</v>
      </c>
      <c r="Q2" s="3" t="s">
        <v>23</v>
      </c>
      <c r="R2" s="3">
        <v>200</v>
      </c>
      <c r="T2" s="3" t="s">
        <v>192</v>
      </c>
      <c r="U2" s="3">
        <v>10</v>
      </c>
    </row>
    <row r="3" spans="1:21" x14ac:dyDescent="0.25">
      <c r="A3" s="3" t="s">
        <v>21</v>
      </c>
      <c r="B3" s="3">
        <v>1</v>
      </c>
      <c r="D3" s="3" t="s">
        <v>177</v>
      </c>
      <c r="F3" s="3" t="s">
        <v>4</v>
      </c>
      <c r="H3" s="3">
        <v>2</v>
      </c>
      <c r="I3" s="3" t="s">
        <v>46</v>
      </c>
      <c r="K3" s="3" t="s">
        <v>182</v>
      </c>
      <c r="L3" s="3">
        <v>100</v>
      </c>
      <c r="N3" s="3"/>
      <c r="O3" s="3"/>
      <c r="Q3" s="3" t="s">
        <v>6</v>
      </c>
      <c r="R3" s="3">
        <v>500</v>
      </c>
      <c r="T3" s="3" t="s">
        <v>193</v>
      </c>
      <c r="U3" s="3">
        <v>100</v>
      </c>
    </row>
    <row r="4" spans="1:21" x14ac:dyDescent="0.25">
      <c r="A4" s="3" t="s">
        <v>22</v>
      </c>
      <c r="B4" s="3">
        <v>2</v>
      </c>
      <c r="D4" s="3" t="s">
        <v>206</v>
      </c>
      <c r="F4" s="3" t="s">
        <v>3</v>
      </c>
      <c r="H4" s="3">
        <v>3</v>
      </c>
      <c r="I4" s="3" t="s">
        <v>46</v>
      </c>
      <c r="K4" s="3" t="s">
        <v>19</v>
      </c>
      <c r="L4" s="3">
        <v>100</v>
      </c>
      <c r="N4" s="3">
        <v>2</v>
      </c>
      <c r="O4" s="3">
        <v>100</v>
      </c>
      <c r="Q4" s="3" t="s">
        <v>187</v>
      </c>
      <c r="R4" s="3">
        <v>2000</v>
      </c>
      <c r="T4" s="3" t="s">
        <v>194</v>
      </c>
      <c r="U4" s="3">
        <v>150</v>
      </c>
    </row>
    <row r="5" spans="1:21" x14ac:dyDescent="0.25">
      <c r="A5" s="3" t="s">
        <v>169</v>
      </c>
      <c r="B5" s="3">
        <v>3</v>
      </c>
      <c r="D5" s="3" t="s">
        <v>176</v>
      </c>
      <c r="F5" s="3" t="s">
        <v>2</v>
      </c>
      <c r="H5" s="3">
        <v>4</v>
      </c>
      <c r="I5" s="3" t="s">
        <v>15</v>
      </c>
      <c r="K5" s="3" t="s">
        <v>18</v>
      </c>
      <c r="L5" s="3">
        <v>100</v>
      </c>
      <c r="N5" s="3">
        <v>3</v>
      </c>
      <c r="O5" s="3">
        <v>250</v>
      </c>
      <c r="Q5" s="4" t="s">
        <v>188</v>
      </c>
      <c r="R5" s="3">
        <v>2000</v>
      </c>
      <c r="T5" s="3" t="s">
        <v>163</v>
      </c>
      <c r="U5" s="3">
        <v>100</v>
      </c>
    </row>
    <row r="6" spans="1:21" x14ac:dyDescent="0.25">
      <c r="A6" s="3" t="s">
        <v>170</v>
      </c>
      <c r="B6" s="3">
        <v>4</v>
      </c>
      <c r="D6" s="8" t="s">
        <v>205</v>
      </c>
      <c r="H6" s="3">
        <v>5</v>
      </c>
      <c r="I6" s="3" t="s">
        <v>15</v>
      </c>
      <c r="K6" s="3" t="s">
        <v>5</v>
      </c>
      <c r="L6" s="3">
        <v>200</v>
      </c>
      <c r="N6" s="3">
        <v>4</v>
      </c>
      <c r="O6" s="3">
        <v>500</v>
      </c>
      <c r="Q6" s="4" t="s">
        <v>189</v>
      </c>
      <c r="R6" s="3">
        <v>200</v>
      </c>
      <c r="T6" s="3" t="s">
        <v>195</v>
      </c>
      <c r="U6" s="3">
        <v>400</v>
      </c>
    </row>
    <row r="7" spans="1:21" x14ac:dyDescent="0.25">
      <c r="A7" s="3" t="s">
        <v>171</v>
      </c>
      <c r="B7" s="3">
        <v>5</v>
      </c>
      <c r="H7" s="3">
        <v>6</v>
      </c>
      <c r="I7" s="3" t="s">
        <v>15</v>
      </c>
      <c r="K7" s="3" t="s">
        <v>183</v>
      </c>
      <c r="L7" s="3">
        <v>500</v>
      </c>
      <c r="N7" s="3">
        <v>5</v>
      </c>
      <c r="O7" s="3">
        <v>1000</v>
      </c>
    </row>
    <row r="8" spans="1:21" x14ac:dyDescent="0.25">
      <c r="A8" s="3" t="s">
        <v>172</v>
      </c>
      <c r="B8" s="3">
        <v>6</v>
      </c>
      <c r="H8" s="3">
        <v>7</v>
      </c>
      <c r="I8" s="3" t="s">
        <v>15</v>
      </c>
      <c r="K8" s="3" t="s">
        <v>184</v>
      </c>
      <c r="L8" s="3">
        <v>1000</v>
      </c>
    </row>
    <row r="9" spans="1:21" x14ac:dyDescent="0.25">
      <c r="A9" s="3" t="s">
        <v>173</v>
      </c>
      <c r="B9" s="3">
        <v>7</v>
      </c>
      <c r="H9" s="3">
        <v>8</v>
      </c>
      <c r="I9" s="3" t="s">
        <v>15</v>
      </c>
      <c r="K9" s="3" t="s">
        <v>185</v>
      </c>
      <c r="L9" s="3">
        <v>1000</v>
      </c>
    </row>
    <row r="10" spans="1:21" x14ac:dyDescent="0.25">
      <c r="A10" s="3" t="s">
        <v>174</v>
      </c>
      <c r="B10" s="3">
        <v>8</v>
      </c>
      <c r="H10" s="3">
        <v>9</v>
      </c>
      <c r="I10" s="3" t="s">
        <v>17</v>
      </c>
      <c r="K10" s="3" t="s">
        <v>196</v>
      </c>
      <c r="L10" s="3">
        <v>500</v>
      </c>
    </row>
    <row r="11" spans="1:21" x14ac:dyDescent="0.25">
      <c r="A11" s="3" t="s">
        <v>175</v>
      </c>
      <c r="B11" s="3">
        <v>9</v>
      </c>
      <c r="H11" s="3">
        <v>10</v>
      </c>
      <c r="I11" s="3" t="s">
        <v>17</v>
      </c>
      <c r="K11" s="3" t="s">
        <v>197</v>
      </c>
      <c r="L11" s="3">
        <v>1000</v>
      </c>
    </row>
    <row r="12" spans="1:21" x14ac:dyDescent="0.25">
      <c r="H12" s="3">
        <v>11</v>
      </c>
      <c r="I12" s="3" t="s">
        <v>17</v>
      </c>
    </row>
    <row r="13" spans="1:21" x14ac:dyDescent="0.25">
      <c r="H13" s="3">
        <v>12</v>
      </c>
      <c r="I13" s="3" t="s">
        <v>17</v>
      </c>
    </row>
    <row r="14" spans="1:21" x14ac:dyDescent="0.25">
      <c r="H14" s="3">
        <v>13</v>
      </c>
      <c r="I14" s="3" t="s">
        <v>17</v>
      </c>
    </row>
    <row r="15" spans="1:21" x14ac:dyDescent="0.25">
      <c r="H15" s="3">
        <v>14</v>
      </c>
      <c r="I15" s="3" t="s">
        <v>17</v>
      </c>
    </row>
    <row r="16" spans="1:21" x14ac:dyDescent="0.25">
      <c r="H16" s="3">
        <v>15</v>
      </c>
      <c r="I16" s="3" t="s">
        <v>17</v>
      </c>
    </row>
    <row r="17" spans="8:9" x14ac:dyDescent="0.25">
      <c r="H17" s="3">
        <v>16</v>
      </c>
      <c r="I17" s="3" t="s">
        <v>12</v>
      </c>
    </row>
    <row r="18" spans="8:9" x14ac:dyDescent="0.25">
      <c r="H18" s="3">
        <v>17</v>
      </c>
      <c r="I18" s="3" t="s">
        <v>12</v>
      </c>
    </row>
    <row r="19" spans="8:9" x14ac:dyDescent="0.25">
      <c r="H19" s="3">
        <v>18</v>
      </c>
      <c r="I19" s="3" t="s">
        <v>12</v>
      </c>
    </row>
    <row r="20" spans="8:9" x14ac:dyDescent="0.25">
      <c r="H20" s="3">
        <v>19</v>
      </c>
      <c r="I20" s="3" t="s">
        <v>12</v>
      </c>
    </row>
    <row r="21" spans="8:9" x14ac:dyDescent="0.25">
      <c r="H21" s="3">
        <v>20</v>
      </c>
      <c r="I21" s="3" t="s">
        <v>12</v>
      </c>
    </row>
    <row r="22" spans="8:9" x14ac:dyDescent="0.25">
      <c r="H22" s="3">
        <v>21</v>
      </c>
      <c r="I22" s="3" t="s">
        <v>47</v>
      </c>
    </row>
    <row r="23" spans="8:9" x14ac:dyDescent="0.25">
      <c r="H23" s="3">
        <v>22</v>
      </c>
      <c r="I23" s="3" t="s">
        <v>47</v>
      </c>
    </row>
    <row r="24" spans="8:9" x14ac:dyDescent="0.25">
      <c r="H24" s="3">
        <v>23</v>
      </c>
      <c r="I24" s="3" t="s">
        <v>13</v>
      </c>
    </row>
    <row r="25" spans="8:9" x14ac:dyDescent="0.25">
      <c r="H25" s="3">
        <v>24</v>
      </c>
      <c r="I25" s="3" t="s">
        <v>13</v>
      </c>
    </row>
    <row r="26" spans="8:9" x14ac:dyDescent="0.25">
      <c r="H26" s="3">
        <v>25</v>
      </c>
      <c r="I26" s="3" t="s">
        <v>13</v>
      </c>
    </row>
    <row r="27" spans="8:9" x14ac:dyDescent="0.25">
      <c r="H27" s="3">
        <v>26</v>
      </c>
      <c r="I27" s="3" t="s">
        <v>16</v>
      </c>
    </row>
    <row r="28" spans="8:9" x14ac:dyDescent="0.25">
      <c r="H28" s="3">
        <v>27</v>
      </c>
      <c r="I28" s="3" t="s">
        <v>16</v>
      </c>
    </row>
    <row r="29" spans="8:9" x14ac:dyDescent="0.25">
      <c r="H29" s="3">
        <v>28</v>
      </c>
      <c r="I29" s="3" t="s">
        <v>14</v>
      </c>
    </row>
    <row r="30" spans="8:9" x14ac:dyDescent="0.25">
      <c r="H30" s="3">
        <v>29</v>
      </c>
      <c r="I30" s="3" t="s">
        <v>14</v>
      </c>
    </row>
    <row r="31" spans="8:9" x14ac:dyDescent="0.25">
      <c r="H31" s="3">
        <v>30</v>
      </c>
      <c r="I31" s="3" t="s">
        <v>14</v>
      </c>
    </row>
    <row r="32" spans="8:9" x14ac:dyDescent="0.25">
      <c r="H32" s="3">
        <v>31</v>
      </c>
      <c r="I32" s="3" t="s">
        <v>11</v>
      </c>
    </row>
    <row r="33" spans="8:9" x14ac:dyDescent="0.25">
      <c r="H33" s="3">
        <v>32</v>
      </c>
      <c r="I33" s="3" t="s">
        <v>11</v>
      </c>
    </row>
    <row r="34" spans="8:9" x14ac:dyDescent="0.25">
      <c r="H34" s="3">
        <v>33</v>
      </c>
      <c r="I34" s="3" t="s">
        <v>11</v>
      </c>
    </row>
    <row r="35" spans="8:9" x14ac:dyDescent="0.25">
      <c r="H35" s="3">
        <v>34</v>
      </c>
      <c r="I35" s="3" t="str">
        <f>""</f>
        <v/>
      </c>
    </row>
    <row r="36" spans="8:9" x14ac:dyDescent="0.25">
      <c r="H36" s="3">
        <v>35</v>
      </c>
      <c r="I36" s="3" t="str">
        <f>""</f>
        <v/>
      </c>
    </row>
    <row r="37" spans="8:9" x14ac:dyDescent="0.25">
      <c r="H37" s="3">
        <v>36</v>
      </c>
      <c r="I37" s="3" t="str">
        <f>""</f>
        <v/>
      </c>
    </row>
    <row r="38" spans="8:9" x14ac:dyDescent="0.25">
      <c r="H38" s="3">
        <v>37</v>
      </c>
      <c r="I38" s="3" t="str">
        <f>""</f>
        <v/>
      </c>
    </row>
    <row r="39" spans="8:9" x14ac:dyDescent="0.25">
      <c r="H39" s="3">
        <v>38</v>
      </c>
      <c r="I39" s="3" t="str">
        <f>""</f>
        <v/>
      </c>
    </row>
    <row r="40" spans="8:9" x14ac:dyDescent="0.25">
      <c r="H40" s="3">
        <v>39</v>
      </c>
      <c r="I40" s="3" t="str">
        <f>""</f>
        <v/>
      </c>
    </row>
    <row r="41" spans="8:9" x14ac:dyDescent="0.25">
      <c r="H41" s="3">
        <v>40</v>
      </c>
      <c r="I41" s="3" t="str">
        <f>""</f>
        <v/>
      </c>
    </row>
    <row r="42" spans="8:9" x14ac:dyDescent="0.25">
      <c r="H42" s="3">
        <v>41</v>
      </c>
      <c r="I42" s="3" t="str">
        <f>""</f>
        <v/>
      </c>
    </row>
    <row r="43" spans="8:9" x14ac:dyDescent="0.25">
      <c r="H43" s="3">
        <v>42</v>
      </c>
      <c r="I43" s="3" t="str">
        <f>""</f>
        <v/>
      </c>
    </row>
    <row r="44" spans="8:9" x14ac:dyDescent="0.25">
      <c r="H44" s="3">
        <v>43</v>
      </c>
      <c r="I44" s="3" t="str">
        <f>""</f>
        <v/>
      </c>
    </row>
    <row r="45" spans="8:9" x14ac:dyDescent="0.25">
      <c r="H45" s="3">
        <v>44</v>
      </c>
      <c r="I45" s="3" t="str">
        <f>""</f>
        <v/>
      </c>
    </row>
    <row r="46" spans="8:9" x14ac:dyDescent="0.25">
      <c r="H46" s="3">
        <v>45</v>
      </c>
      <c r="I46" s="3" t="str">
        <f>""</f>
        <v/>
      </c>
    </row>
    <row r="47" spans="8:9" x14ac:dyDescent="0.25">
      <c r="H47" s="3">
        <v>46</v>
      </c>
      <c r="I47" s="3" t="str">
        <f>""</f>
        <v/>
      </c>
    </row>
    <row r="48" spans="8:9" x14ac:dyDescent="0.25">
      <c r="H48" s="3">
        <v>47</v>
      </c>
      <c r="I48" s="3" t="str">
        <f>""</f>
        <v/>
      </c>
    </row>
    <row r="49" spans="8:9" x14ac:dyDescent="0.25">
      <c r="H49" s="3">
        <v>48</v>
      </c>
      <c r="I49" s="3" t="str">
        <f>""</f>
        <v/>
      </c>
    </row>
    <row r="50" spans="8:9" x14ac:dyDescent="0.25">
      <c r="H50" s="3">
        <v>49</v>
      </c>
      <c r="I50" s="3" t="str">
        <f>""</f>
        <v/>
      </c>
    </row>
    <row r="51" spans="8:9" x14ac:dyDescent="0.25">
      <c r="H51" s="3">
        <v>50</v>
      </c>
      <c r="I51" s="3" t="str">
        <f>""</f>
        <v/>
      </c>
    </row>
    <row r="52" spans="8:9" x14ac:dyDescent="0.25">
      <c r="H52" s="3">
        <v>51</v>
      </c>
      <c r="I52" s="3" t="str">
        <f>""</f>
        <v/>
      </c>
    </row>
    <row r="53" spans="8:9" x14ac:dyDescent="0.25">
      <c r="H53" s="3">
        <v>52</v>
      </c>
      <c r="I53" s="3" t="str">
        <f>""</f>
        <v/>
      </c>
    </row>
    <row r="54" spans="8:9" x14ac:dyDescent="0.25">
      <c r="H54" s="3">
        <v>53</v>
      </c>
      <c r="I54" s="3" t="str">
        <f>""</f>
        <v/>
      </c>
    </row>
    <row r="55" spans="8:9" x14ac:dyDescent="0.25">
      <c r="H55" s="3">
        <v>54</v>
      </c>
      <c r="I55" s="3" t="str">
        <f>""</f>
        <v/>
      </c>
    </row>
    <row r="56" spans="8:9" x14ac:dyDescent="0.25">
      <c r="H56" s="3">
        <v>55</v>
      </c>
      <c r="I56" s="3" t="str">
        <f>""</f>
        <v/>
      </c>
    </row>
    <row r="57" spans="8:9" x14ac:dyDescent="0.25">
      <c r="H57" s="3">
        <v>56</v>
      </c>
      <c r="I57" s="3" t="str">
        <f>""</f>
        <v/>
      </c>
    </row>
    <row r="58" spans="8:9" x14ac:dyDescent="0.25">
      <c r="H58" s="3">
        <v>57</v>
      </c>
      <c r="I58" s="3" t="str">
        <f>""</f>
        <v/>
      </c>
    </row>
    <row r="59" spans="8:9" x14ac:dyDescent="0.25">
      <c r="H59" s="3">
        <v>58</v>
      </c>
      <c r="I59" s="3" t="str">
        <f>""</f>
        <v/>
      </c>
    </row>
    <row r="60" spans="8:9" x14ac:dyDescent="0.25">
      <c r="H60" s="3">
        <v>59</v>
      </c>
      <c r="I60" s="3" t="str">
        <f>""</f>
        <v/>
      </c>
    </row>
    <row r="61" spans="8:9" x14ac:dyDescent="0.25">
      <c r="H61" s="3">
        <v>60</v>
      </c>
      <c r="I61" s="3" t="str">
        <f>""</f>
        <v/>
      </c>
    </row>
    <row r="62" spans="8:9" x14ac:dyDescent="0.25">
      <c r="H62" s="3">
        <v>61</v>
      </c>
      <c r="I62" s="3" t="str">
        <f>""</f>
        <v/>
      </c>
    </row>
    <row r="63" spans="8:9" x14ac:dyDescent="0.25">
      <c r="H63" s="3">
        <v>62</v>
      </c>
      <c r="I63" s="3" t="str">
        <f>""</f>
        <v/>
      </c>
    </row>
    <row r="64" spans="8:9" x14ac:dyDescent="0.25">
      <c r="H64" s="3">
        <v>63</v>
      </c>
      <c r="I64" s="3" t="str">
        <f>""</f>
        <v/>
      </c>
    </row>
    <row r="65" spans="8:9" x14ac:dyDescent="0.25">
      <c r="H65" s="3">
        <v>64</v>
      </c>
      <c r="I65" s="3" t="str">
        <f>""</f>
        <v/>
      </c>
    </row>
    <row r="66" spans="8:9" x14ac:dyDescent="0.25">
      <c r="H66" s="3">
        <v>65</v>
      </c>
      <c r="I66" s="3" t="str">
        <f>""</f>
        <v/>
      </c>
    </row>
    <row r="67" spans="8:9" x14ac:dyDescent="0.25">
      <c r="H67" s="3">
        <v>66</v>
      </c>
      <c r="I67" s="3" t="str">
        <f>""</f>
        <v/>
      </c>
    </row>
    <row r="68" spans="8:9" x14ac:dyDescent="0.25">
      <c r="H68" s="3">
        <v>67</v>
      </c>
      <c r="I68" s="3" t="str">
        <f>""</f>
        <v/>
      </c>
    </row>
    <row r="69" spans="8:9" x14ac:dyDescent="0.25">
      <c r="H69" s="3">
        <v>68</v>
      </c>
      <c r="I69" s="3" t="str">
        <f>""</f>
        <v/>
      </c>
    </row>
    <row r="70" spans="8:9" x14ac:dyDescent="0.25">
      <c r="H70" s="3">
        <v>69</v>
      </c>
      <c r="I70" s="3" t="str">
        <f>""</f>
        <v/>
      </c>
    </row>
    <row r="71" spans="8:9" x14ac:dyDescent="0.25">
      <c r="H71" s="3">
        <v>70</v>
      </c>
      <c r="I71" s="3" t="str">
        <f>""</f>
        <v/>
      </c>
    </row>
    <row r="72" spans="8:9" x14ac:dyDescent="0.25">
      <c r="H72" s="3">
        <v>71</v>
      </c>
      <c r="I72" s="3" t="str">
        <f>""</f>
        <v/>
      </c>
    </row>
    <row r="73" spans="8:9" x14ac:dyDescent="0.25">
      <c r="H73" s="3">
        <v>72</v>
      </c>
      <c r="I73" s="3" t="str">
        <f>""</f>
        <v/>
      </c>
    </row>
    <row r="74" spans="8:9" x14ac:dyDescent="0.25">
      <c r="H74" s="3">
        <v>73</v>
      </c>
      <c r="I74" s="3" t="str">
        <f>""</f>
        <v/>
      </c>
    </row>
    <row r="75" spans="8:9" x14ac:dyDescent="0.25">
      <c r="H75" s="3">
        <v>74</v>
      </c>
      <c r="I75" s="3" t="str">
        <f>""</f>
        <v/>
      </c>
    </row>
    <row r="76" spans="8:9" x14ac:dyDescent="0.25">
      <c r="H76" s="3">
        <v>75</v>
      </c>
      <c r="I76" s="3" t="str">
        <f>""</f>
        <v/>
      </c>
    </row>
    <row r="77" spans="8:9" x14ac:dyDescent="0.25">
      <c r="H77" s="3">
        <v>76</v>
      </c>
      <c r="I77" s="3" t="str">
        <f>""</f>
        <v/>
      </c>
    </row>
    <row r="78" spans="8:9" x14ac:dyDescent="0.25">
      <c r="H78" s="3">
        <v>77</v>
      </c>
      <c r="I78" s="3" t="str">
        <f>""</f>
        <v/>
      </c>
    </row>
    <row r="79" spans="8:9" x14ac:dyDescent="0.25">
      <c r="H79" s="3">
        <v>78</v>
      </c>
      <c r="I79" s="3" t="str">
        <f>""</f>
        <v/>
      </c>
    </row>
    <row r="80" spans="8:9" x14ac:dyDescent="0.25">
      <c r="H80" s="3">
        <v>79</v>
      </c>
      <c r="I80" s="3" t="str">
        <f>""</f>
        <v/>
      </c>
    </row>
    <row r="81" spans="8:9" x14ac:dyDescent="0.25">
      <c r="H81" s="3">
        <v>80</v>
      </c>
      <c r="I81" s="3" t="str">
        <f>""</f>
        <v/>
      </c>
    </row>
    <row r="82" spans="8:9" x14ac:dyDescent="0.25">
      <c r="H82" s="3">
        <v>81</v>
      </c>
      <c r="I82" s="3" t="str">
        <f>""</f>
        <v/>
      </c>
    </row>
    <row r="83" spans="8:9" x14ac:dyDescent="0.25">
      <c r="H83" s="3">
        <v>82</v>
      </c>
      <c r="I83" s="3" t="str">
        <f>""</f>
        <v/>
      </c>
    </row>
    <row r="84" spans="8:9" x14ac:dyDescent="0.25">
      <c r="H84" s="3">
        <v>83</v>
      </c>
      <c r="I84" s="3" t="str">
        <f>""</f>
        <v/>
      </c>
    </row>
    <row r="85" spans="8:9" x14ac:dyDescent="0.25">
      <c r="H85" s="3">
        <v>84</v>
      </c>
      <c r="I85" s="3" t="str">
        <f>""</f>
        <v/>
      </c>
    </row>
    <row r="86" spans="8:9" x14ac:dyDescent="0.25">
      <c r="H86" s="3">
        <v>85</v>
      </c>
      <c r="I86" s="3" t="str">
        <f>""</f>
        <v/>
      </c>
    </row>
    <row r="87" spans="8:9" x14ac:dyDescent="0.25">
      <c r="H87" s="3">
        <v>86</v>
      </c>
      <c r="I87" s="3" t="str">
        <f>""</f>
        <v/>
      </c>
    </row>
    <row r="88" spans="8:9" x14ac:dyDescent="0.25">
      <c r="H88" s="3">
        <v>87</v>
      </c>
      <c r="I88" s="3" t="str">
        <f>""</f>
        <v/>
      </c>
    </row>
    <row r="89" spans="8:9" x14ac:dyDescent="0.25">
      <c r="H89" s="3">
        <v>88</v>
      </c>
      <c r="I89" s="3" t="str">
        <f>""</f>
        <v/>
      </c>
    </row>
    <row r="90" spans="8:9" x14ac:dyDescent="0.25">
      <c r="H90" s="3">
        <v>89</v>
      </c>
      <c r="I90" s="3" t="str">
        <f>""</f>
        <v/>
      </c>
    </row>
    <row r="91" spans="8:9" x14ac:dyDescent="0.25">
      <c r="H91" s="3">
        <v>90</v>
      </c>
      <c r="I91" s="3" t="str">
        <f>""</f>
        <v/>
      </c>
    </row>
    <row r="92" spans="8:9" x14ac:dyDescent="0.25">
      <c r="H92" s="3">
        <v>91</v>
      </c>
      <c r="I92" s="3" t="str">
        <f>""</f>
        <v/>
      </c>
    </row>
    <row r="93" spans="8:9" x14ac:dyDescent="0.25">
      <c r="H93" s="3">
        <v>92</v>
      </c>
      <c r="I93" s="3" t="str">
        <f>""</f>
        <v/>
      </c>
    </row>
    <row r="94" spans="8:9" x14ac:dyDescent="0.25">
      <c r="H94" s="3">
        <v>93</v>
      </c>
      <c r="I94" s="3" t="str">
        <f>""</f>
        <v/>
      </c>
    </row>
    <row r="95" spans="8:9" x14ac:dyDescent="0.25">
      <c r="H95" s="3">
        <v>94</v>
      </c>
      <c r="I95" s="3" t="str">
        <f>""</f>
        <v/>
      </c>
    </row>
    <row r="96" spans="8:9" x14ac:dyDescent="0.25">
      <c r="H96" s="3">
        <v>95</v>
      </c>
      <c r="I96" s="3" t="str">
        <f>""</f>
        <v/>
      </c>
    </row>
    <row r="97" spans="8:9" x14ac:dyDescent="0.25">
      <c r="H97" s="3">
        <v>96</v>
      </c>
      <c r="I97" s="3" t="str">
        <f>""</f>
        <v/>
      </c>
    </row>
    <row r="98" spans="8:9" x14ac:dyDescent="0.25">
      <c r="H98" s="3">
        <v>97</v>
      </c>
      <c r="I98" s="3" t="str">
        <f>""</f>
        <v/>
      </c>
    </row>
    <row r="99" spans="8:9" x14ac:dyDescent="0.25">
      <c r="H99" s="3">
        <v>98</v>
      </c>
      <c r="I99" s="3" t="str">
        <f>""</f>
        <v/>
      </c>
    </row>
    <row r="100" spans="8:9" x14ac:dyDescent="0.25">
      <c r="H100" s="3">
        <v>99</v>
      </c>
      <c r="I100" s="3" t="str">
        <f>""</f>
        <v/>
      </c>
    </row>
    <row r="101" spans="8:9" x14ac:dyDescent="0.25">
      <c r="I101" t="str">
        <f>""</f>
        <v/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ЛС на 17-22.10.2011</vt:lpstr>
      <vt:lpstr>База</vt:lpstr>
      <vt:lpstr>Города</vt:lpstr>
      <vt:lpstr>Оружие</vt:lpstr>
      <vt:lpstr>Ранг</vt:lpstr>
      <vt:lpstr>Снаряга</vt:lpstr>
      <vt:lpstr>Статус</vt:lpstr>
    </vt:vector>
  </TitlesOfParts>
  <Company>FASIE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Загидулин Игорь Владимирович</dc:creator>
  <cp:lastModifiedBy>Пользователь Windows</cp:lastModifiedBy>
  <dcterms:created xsi:type="dcterms:W3CDTF">2016-03-03T06:50:00Z</dcterms:created>
  <dcterms:modified xsi:type="dcterms:W3CDTF">2016-12-06T14:58:48Z</dcterms:modified>
</cp:coreProperties>
</file>